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Fall 23\QFIQF F23\"/>
    </mc:Choice>
  </mc:AlternateContent>
  <xr:revisionPtr revIDLastSave="0" documentId="8_{0B2ABF37-B972-4855-9FE8-C2008345F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didate #" sheetId="3" r:id="rId1"/>
    <sheet name="Q6" sheetId="16" r:id="rId2"/>
    <sheet name="Q7" sheetId="18" r:id="rId3"/>
    <sheet name="Q8" sheetId="17" r:id="rId4"/>
  </sheets>
  <externalReferences>
    <externalReference r:id="rId5"/>
    <externalReference r:id="rId6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Hlk125887912" localSheetId="1">'Q6'!$A$36</definedName>
    <definedName name="ActualVol">'Q7'!$B$7</definedName>
    <definedName name="ImpliedVol2">'Q7'!$B$8</definedName>
    <definedName name="Interest_Rate">'Q7'!$B$4</definedName>
    <definedName name="matrix1">'[1] part d(4 points)'!#REF!</definedName>
    <definedName name="matrix2">'[1] part d(4 points)'!#REF!</definedName>
    <definedName name="Maturity_T">'Q7'!$B$6</definedName>
    <definedName name="Maturity_T1">'[2]CBT Q1d'!$B$6</definedName>
    <definedName name="Maturity_T2">'[2]CBT Q1d'!$B$7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ock_S">'Q7'!$B$2</definedName>
    <definedName name="Strike_K">'Q7'!$B$3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7" l="1"/>
  <c r="C26" i="17"/>
  <c r="C27" i="17"/>
  <c r="C28" i="17"/>
  <c r="C29" i="17"/>
  <c r="C30" i="17"/>
  <c r="C31" i="17"/>
  <c r="C32" i="17"/>
  <c r="C33" i="17"/>
  <c r="C34" i="17"/>
  <c r="C24" i="17"/>
  <c r="B53" i="17"/>
  <c r="B54" i="17" s="1"/>
  <c r="B55" i="17" s="1"/>
  <c r="B56" i="17" s="1"/>
  <c r="B57" i="17" s="1"/>
  <c r="B58" i="17" s="1"/>
  <c r="B59" i="17" s="1"/>
  <c r="B60" i="17" s="1"/>
  <c r="B61" i="17" s="1"/>
  <c r="B62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P41" i="18" l="1"/>
  <c r="P40" i="18"/>
  <c r="P39" i="18"/>
  <c r="P38" i="18"/>
  <c r="P37" i="18"/>
  <c r="I72" i="16" l="1"/>
  <c r="I71" i="16"/>
  <c r="I70" i="16"/>
  <c r="I69" i="16"/>
  <c r="I68" i="16"/>
  <c r="N45" i="16"/>
  <c r="N44" i="16"/>
  <c r="N43" i="16"/>
  <c r="N42" i="16"/>
  <c r="N41" i="16"/>
  <c r="N47" i="16" l="1"/>
</calcChain>
</file>

<file path=xl/sharedStrings.xml><?xml version="1.0" encoding="utf-8"?>
<sst xmlns="http://schemas.openxmlformats.org/spreadsheetml/2006/main" count="75" uniqueCount="45">
  <si>
    <t>Candidate No.</t>
  </si>
  <si>
    <t>Fill in your final answers here:</t>
  </si>
  <si>
    <t>Show your work here:</t>
  </si>
  <si>
    <t>6.</t>
  </si>
  <si>
    <t>8.</t>
  </si>
  <si>
    <t>Stock (S)</t>
  </si>
  <si>
    <t>Strike (K)</t>
  </si>
  <si>
    <t>Interest Rate (r )</t>
  </si>
  <si>
    <t>Dividend (d)</t>
  </si>
  <si>
    <t>Maturity (T)</t>
  </si>
  <si>
    <t>Implied Vol</t>
  </si>
  <si>
    <t>Populate the highlighted range below:</t>
  </si>
  <si>
    <t>Stock</t>
  </si>
  <si>
    <t>7.</t>
  </si>
  <si>
    <t xml:space="preserve">the best parametrization </t>
  </si>
  <si>
    <t xml:space="preserve"> </t>
  </si>
  <si>
    <t>Zero-coupon bond (4 year)</t>
  </si>
  <si>
    <t>Cash</t>
  </si>
  <si>
    <t>P_0.5</t>
  </si>
  <si>
    <t>Final Profit</t>
  </si>
  <si>
    <t>Delta</t>
  </si>
  <si>
    <t>σ</t>
  </si>
  <si>
    <t>ϒ</t>
  </si>
  <si>
    <t>r</t>
  </si>
  <si>
    <t>r0</t>
  </si>
  <si>
    <t>Choose from 3 choices</t>
  </si>
  <si>
    <t>Observed Bond Price</t>
  </si>
  <si>
    <t>Time (year)</t>
  </si>
  <si>
    <t>A(t,T)</t>
  </si>
  <si>
    <t>B(t,T)</t>
  </si>
  <si>
    <t>Z</t>
  </si>
  <si>
    <t>Difference</t>
  </si>
  <si>
    <t>Sum of Square of Differences</t>
  </si>
  <si>
    <t>Actual Vol</t>
  </si>
  <si>
    <t>actual vol</t>
  </si>
  <si>
    <t>implied vol</t>
  </si>
  <si>
    <t>d1</t>
  </si>
  <si>
    <t>d2</t>
  </si>
  <si>
    <t>N(d1)</t>
  </si>
  <si>
    <t>N(d2)</t>
  </si>
  <si>
    <r>
      <t xml:space="preserve">Value </t>
    </r>
    <r>
      <rPr>
        <i/>
        <sz val="11"/>
        <color theme="1"/>
        <rFont val="Calibri"/>
        <family val="2"/>
        <scheme val="minor"/>
      </rPr>
      <t>x</t>
    </r>
  </si>
  <si>
    <r>
      <t xml:space="preserve">Standard Normal </t>
    </r>
    <r>
      <rPr>
        <i/>
        <sz val="11"/>
        <color theme="1"/>
        <rFont val="Calibri"/>
        <family val="2"/>
        <scheme val="minor"/>
      </rPr>
      <t>N(x)</t>
    </r>
  </si>
  <si>
    <t>Could use this table</t>
  </si>
  <si>
    <t>Strike (K1)</t>
  </si>
  <si>
    <t>Strike (K2)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</si>
</sst>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"/>
    <numFmt numFmtId="166" formatCode="0.0%"/>
    <numFmt numFmtId="167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SwissReSans"/>
      <family val="2"/>
    </font>
    <font>
      <sz val="12"/>
      <color theme="1"/>
      <name val="Symbol"/>
      <family val="1"/>
      <charset val="2"/>
    </font>
    <font>
      <sz val="10"/>
      <color theme="1"/>
      <name val="Arial"/>
      <family val="2"/>
    </font>
    <font>
      <b/>
      <sz val="18"/>
      <color rgb="FF000000"/>
      <name val="Times New Roman"/>
      <family val="1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1" applyFont="1"/>
    <xf numFmtId="0" fontId="1" fillId="0" borderId="0" xfId="1"/>
    <xf numFmtId="0" fontId="1" fillId="2" borderId="0" xfId="1" applyFill="1"/>
    <xf numFmtId="0" fontId="0" fillId="2" borderId="0" xfId="0" applyFill="1"/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2" fillId="3" borderId="1" xfId="0" applyFont="1" applyFill="1" applyBorder="1" applyAlignment="1">
      <alignment horizontal="left"/>
    </xf>
    <xf numFmtId="0" fontId="4" fillId="0" borderId="0" xfId="0" applyFont="1" applyAlignment="1">
      <alignment horizontal="left" vertical="center" indent="9"/>
    </xf>
    <xf numFmtId="0" fontId="7" fillId="0" borderId="0" xfId="0" applyFont="1" applyAlignment="1">
      <alignment horizontal="left" vertical="center" indent="6"/>
    </xf>
    <xf numFmtId="0" fontId="5" fillId="0" borderId="0" xfId="0" applyFont="1" applyAlignment="1">
      <alignment vertical="center" wrapText="1"/>
    </xf>
    <xf numFmtId="0" fontId="9" fillId="0" borderId="0" xfId="0" quotePrefix="1" applyFont="1" applyAlignment="1">
      <alignment vertical="center"/>
    </xf>
    <xf numFmtId="164" fontId="0" fillId="2" borderId="0" xfId="0" applyNumberFormat="1" applyFill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0" fillId="0" borderId="0" xfId="0" applyNumberFormat="1"/>
    <xf numFmtId="165" fontId="0" fillId="0" borderId="0" xfId="0" applyNumberFormat="1"/>
    <xf numFmtId="0" fontId="10" fillId="0" borderId="0" xfId="0" applyFont="1"/>
    <xf numFmtId="9" fontId="0" fillId="0" borderId="0" xfId="0" applyNumberFormat="1"/>
    <xf numFmtId="166" fontId="0" fillId="0" borderId="0" xfId="0" applyNumberFormat="1"/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0" fillId="0" borderId="11" xfId="0" applyBorder="1"/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167" fontId="0" fillId="0" borderId="0" xfId="7" applyNumberFormat="1" applyFont="1" applyBorder="1"/>
    <xf numFmtId="167" fontId="0" fillId="0" borderId="11" xfId="7" applyNumberFormat="1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quotePrefix="1" applyBorder="1"/>
    <xf numFmtId="165" fontId="0" fillId="0" borderId="9" xfId="0" applyNumberFormat="1" applyBorder="1"/>
    <xf numFmtId="0" fontId="0" fillId="0" borderId="10" xfId="0" applyBorder="1"/>
    <xf numFmtId="0" fontId="0" fillId="0" borderId="12" xfId="0" applyBorder="1"/>
    <xf numFmtId="164" fontId="0" fillId="0" borderId="2" xfId="0" applyNumberFormat="1" applyBorder="1"/>
    <xf numFmtId="2" fontId="0" fillId="0" borderId="2" xfId="0" applyNumberFormat="1" applyBorder="1"/>
    <xf numFmtId="9" fontId="0" fillId="0" borderId="9" xfId="8" applyFont="1" applyBorder="1"/>
    <xf numFmtId="164" fontId="0" fillId="4" borderId="0" xfId="0" applyNumberFormat="1" applyFill="1"/>
    <xf numFmtId="166" fontId="0" fillId="2" borderId="0" xfId="0" applyNumberFormat="1" applyFill="1"/>
    <xf numFmtId="0" fontId="0" fillId="5" borderId="3" xfId="0" applyFill="1" applyBorder="1"/>
    <xf numFmtId="0" fontId="0" fillId="5" borderId="13" xfId="0" applyFill="1" applyBorder="1"/>
    <xf numFmtId="0" fontId="0" fillId="0" borderId="3" xfId="0" applyBorder="1"/>
    <xf numFmtId="0" fontId="0" fillId="0" borderId="13" xfId="0" applyBorder="1"/>
  </cellXfs>
  <cellStyles count="9">
    <cellStyle name="Comma" xfId="7" builtinId="3"/>
    <cellStyle name="Comma 2" xfId="3" xr:uid="{013E871E-8E27-40B9-B345-2F1399ECFCFE}"/>
    <cellStyle name="Comma 3" xfId="6" xr:uid="{7A1C9856-73F6-4FE1-880B-79010E047FF7}"/>
    <cellStyle name="Normal" xfId="0" builtinId="0"/>
    <cellStyle name="Normal 2" xfId="1" xr:uid="{CAA1C0BC-8FAE-4B90-8D84-B1A9C7A8A47E}"/>
    <cellStyle name="Normal 3" xfId="2" xr:uid="{F3A2BCC9-D339-4F74-B60D-EB79F4C41B1D}"/>
    <cellStyle name="Normal 4" xfId="4" xr:uid="{2950DA6C-6E22-4856-A573-2E98B0398A03}"/>
    <cellStyle name="Percent" xfId="8" builtinId="5"/>
    <cellStyle name="Percent 2" xfId="5" xr:uid="{CDB116F1-8CC1-4AB4-AD38-B5C5DB24048F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Delta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'Q8'!$C$23</c:f>
              <c:strCache>
                <c:ptCount val="1"/>
                <c:pt idx="0">
                  <c:v>Delta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'Q8'!$B$24:$B$34</c:f>
              <c:numCache>
                <c:formatCode>General</c:formatCode>
                <c:ptCount val="11"/>
                <c:pt idx="0">
                  <c:v>75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  <c:pt idx="5">
                  <c:v>100</c:v>
                </c:pt>
                <c:pt idx="6">
                  <c:v>105</c:v>
                </c:pt>
                <c:pt idx="7">
                  <c:v>110</c:v>
                </c:pt>
                <c:pt idx="8">
                  <c:v>115</c:v>
                </c:pt>
                <c:pt idx="9">
                  <c:v>120</c:v>
                </c:pt>
                <c:pt idx="10">
                  <c:v>125</c:v>
                </c:pt>
              </c:numCache>
            </c:numRef>
          </c:xVal>
          <c:yVal>
            <c:numRef>
              <c:f>'Q8'!$C$24:$C$34</c:f>
              <c:numCache>
                <c:formatCode>0.0000</c:formatCode>
                <c:ptCount val="11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  <c:pt idx="5">
                  <c:v>0.09</c:v>
                </c:pt>
                <c:pt idx="6">
                  <c:v>0.1</c:v>
                </c:pt>
                <c:pt idx="7">
                  <c:v>0.09</c:v>
                </c:pt>
                <c:pt idx="8">
                  <c:v>0.1</c:v>
                </c:pt>
                <c:pt idx="9">
                  <c:v>0.09</c:v>
                </c:pt>
                <c:pt idx="1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B-496B-A455-4B4EBBA99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25"/>
          <c:min val="7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</c:valAx>
      <c:valAx>
        <c:axId val="86365680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Gamma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chart" Target="../charts/chart1.xml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640079</xdr:colOff>
      <xdr:row>2</xdr:row>
      <xdr:rowOff>0</xdr:rowOff>
    </xdr:from>
    <xdr:to>
      <xdr:col>8</xdr:col>
      <xdr:colOff>457627</xdr:colOff>
      <xdr:row>32</xdr:row>
      <xdr:rowOff>181112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DD7607-914F-91EE-F87D-064F1D06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79" y="472440"/>
          <a:ext cx="4938188" cy="5976122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35</xdr:row>
      <xdr:rowOff>19050</xdr:rowOff>
    </xdr:from>
    <xdr:to>
      <xdr:col>3</xdr:col>
      <xdr:colOff>590581</xdr:colOff>
      <xdr:row>36</xdr:row>
      <xdr:rowOff>243881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4362FF-7189-EF47-3B47-3308601AE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40" y="5703570"/>
          <a:ext cx="361981" cy="4762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8</xdr:col>
      <xdr:colOff>526214</xdr:colOff>
      <xdr:row>58</xdr:row>
      <xdr:rowOff>192142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95489E-17E4-AAF7-0560-38EC89E4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080" y="10267950"/>
          <a:ext cx="5006774" cy="13580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8</xdr:col>
      <xdr:colOff>443911</xdr:colOff>
      <xdr:row>81</xdr:row>
      <xdr:rowOff>171515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F7D584-F077-E4CB-11FE-43B64142A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0080" y="15514320"/>
          <a:ext cx="4924471" cy="7544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8</xdr:col>
      <xdr:colOff>526214</xdr:colOff>
      <xdr:row>110</xdr:row>
      <xdr:rowOff>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3347D06-136F-72C0-C711-F5249830E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0080" y="20212050"/>
          <a:ext cx="5006774" cy="1280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289559</xdr:rowOff>
    </xdr:from>
    <xdr:to>
      <xdr:col>8</xdr:col>
      <xdr:colOff>503352</xdr:colOff>
      <xdr:row>29</xdr:row>
      <xdr:rowOff>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4CB80-393A-D8A5-8865-8C8836D8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472439"/>
          <a:ext cx="4983912" cy="4938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12</xdr:col>
      <xdr:colOff>280988</xdr:colOff>
      <xdr:row>38</xdr:row>
      <xdr:rowOff>157162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1FBDB1E-B084-449D-AC70-9B00E56B7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8</xdr:col>
      <xdr:colOff>489635</xdr:colOff>
      <xdr:row>18</xdr:row>
      <xdr:rowOff>164111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49B46-2FF9-F9F4-0D44-ECC3AB3C0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" y="472440"/>
          <a:ext cx="4970195" cy="32464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8</xdr:col>
      <xdr:colOff>549076</xdr:colOff>
      <xdr:row>68</xdr:row>
      <xdr:rowOff>114358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7B11C4F-7CEF-4DD7-951A-5C2CC51F9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080" y="12161520"/>
          <a:ext cx="5029636" cy="6629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9</xdr:col>
      <xdr:colOff>202891</xdr:colOff>
      <xdr:row>93</xdr:row>
      <xdr:rowOff>147638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8B72B6-9E40-09F2-6A4E-ADA5F06D3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" y="12982575"/>
          <a:ext cx="5384491" cy="4310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cae2ab329deaad/2023%20QWS/New%20Orleans%20-%20Central%20Review/2022%20Spring/QFIQF%202022%20Kim%20T2Q1.CB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ecae2ab329deaad/2023%20QWS/Pre-review%20Austin/QFI%20QF%202023%20Spring%20Q08%20Larry%20Zhao%20Q1%20(Topic%203).xlsx" TargetMode="External"/><Relationship Id="rId1" Type="http://schemas.openxmlformats.org/officeDocument/2006/relationships/externalLinkPath" Target="https://d.docs.live.net/3ecae2ab329deaad/2023%20QWS/Pre-review%20Austin/QFI%20QF%202023%20Spring%20Q08%20Larry%20Zhao%20Q1%20(Topic%2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s"/>
      <sheetName val="CBT Q1b"/>
      <sheetName val="CBT Q1a Sol"/>
      <sheetName val="CBT Q1d"/>
      <sheetName val="CBT Q1d Sol"/>
      <sheetName val="CBT Q1f"/>
      <sheetName val="CBT Q1f Sol"/>
      <sheetName val="Q1"/>
    </sheetNames>
    <sheetDataSet>
      <sheetData sheetId="0" refreshError="1"/>
      <sheetData sheetId="1"/>
      <sheetData sheetId="2" refreshError="1"/>
      <sheetData sheetId="3">
        <row r="6">
          <cell r="B6">
            <v>0.25</v>
          </cell>
        </row>
        <row r="7">
          <cell r="B7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5135-ACE3-47CF-A171-8715E9EED526}">
  <dimension ref="A1:C1"/>
  <sheetViews>
    <sheetView tabSelected="1" workbookViewId="0"/>
  </sheetViews>
  <sheetFormatPr defaultColWidth="8.85546875" defaultRowHeight="15"/>
  <cols>
    <col min="1" max="1" width="14.42578125" style="2" bestFit="1" customWidth="1"/>
    <col min="2" max="2" width="8.85546875" style="2"/>
    <col min="3" max="3" width="16.42578125" style="2" customWidth="1"/>
    <col min="4" max="16384" width="8.85546875" style="2"/>
  </cols>
  <sheetData>
    <row r="1" spans="1:3" ht="15.75">
      <c r="A1" s="1" t="s">
        <v>0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10BD-DAA1-4ABB-AED3-3E2C6D37F56E}">
  <dimension ref="A2:N89"/>
  <sheetViews>
    <sheetView workbookViewId="0">
      <selection activeCell="B2" sqref="B2"/>
    </sheetView>
  </sheetViews>
  <sheetFormatPr defaultRowHeight="15"/>
  <sheetData>
    <row r="2" spans="1:2" ht="22.5">
      <c r="A2" s="12" t="s">
        <v>3</v>
      </c>
    </row>
    <row r="3" spans="1:2" ht="15.75">
      <c r="A3" s="6"/>
    </row>
    <row r="5" spans="1:2" ht="15.75">
      <c r="A5" s="6"/>
    </row>
    <row r="7" spans="1:2" ht="15.75">
      <c r="A7" s="9"/>
    </row>
    <row r="8" spans="1:2" ht="15.75">
      <c r="A8" s="6"/>
    </row>
    <row r="9" spans="1:2" ht="15.75">
      <c r="A9" s="6"/>
    </row>
    <row r="10" spans="1:2" ht="15.75">
      <c r="A10" s="6"/>
    </row>
    <row r="11" spans="1:2" ht="15.75">
      <c r="A11" s="6"/>
    </row>
    <row r="12" spans="1:2" ht="15.75">
      <c r="A12" s="6"/>
    </row>
    <row r="13" spans="1:2" ht="15.75">
      <c r="A13" s="7"/>
    </row>
    <row r="15" spans="1:2" ht="15.75">
      <c r="A15" s="6"/>
    </row>
    <row r="16" spans="1:2" ht="15.75">
      <c r="A16" s="7"/>
      <c r="B16" s="7"/>
    </row>
    <row r="17" spans="1:2" ht="15.75">
      <c r="A17" s="7"/>
    </row>
    <row r="18" spans="1:2" ht="15.75">
      <c r="A18" s="7"/>
      <c r="B18" s="7"/>
    </row>
    <row r="19" spans="1:2" ht="15.75">
      <c r="A19" s="6"/>
    </row>
    <row r="20" spans="1:2" ht="15.75">
      <c r="A20" s="6"/>
    </row>
    <row r="21" spans="1:2" ht="15.75">
      <c r="A21" s="6"/>
    </row>
    <row r="22" spans="1:2" ht="15.75">
      <c r="A22" s="6"/>
    </row>
    <row r="23" spans="1:2" ht="15.75">
      <c r="A23" s="6"/>
    </row>
    <row r="24" spans="1:2" ht="15.75">
      <c r="A24" s="6"/>
    </row>
    <row r="25" spans="1:2" ht="15.75">
      <c r="A25" s="6"/>
    </row>
    <row r="26" spans="1:2" ht="15.75">
      <c r="A26" s="6"/>
    </row>
    <row r="27" spans="1:2" ht="15.75">
      <c r="A27" s="6"/>
    </row>
    <row r="28" spans="1:2" ht="15.75">
      <c r="A28" s="6"/>
    </row>
    <row r="29" spans="1:2" ht="15.75">
      <c r="A29" s="6"/>
    </row>
    <row r="30" spans="1:2" ht="15.75">
      <c r="A30" s="6"/>
    </row>
    <row r="31" spans="1:2" ht="15.75">
      <c r="A31" s="6"/>
    </row>
    <row r="32" spans="1:2" ht="15.75">
      <c r="A32" s="6"/>
    </row>
    <row r="33" spans="1:14" ht="15.75">
      <c r="A33" s="6"/>
    </row>
    <row r="34" spans="1:14" ht="15.75">
      <c r="A34" s="6"/>
    </row>
    <row r="35" spans="1:14" ht="15.75">
      <c r="A35" s="9"/>
      <c r="B35" s="8" t="s">
        <v>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0.100000000000001" customHeight="1">
      <c r="A36" s="11"/>
      <c r="B36" t="s">
        <v>14</v>
      </c>
      <c r="E36" s="4"/>
    </row>
    <row r="37" spans="1:14" ht="20.100000000000001" customHeight="1">
      <c r="A37" s="6"/>
      <c r="B37" t="s">
        <v>14</v>
      </c>
      <c r="E37" s="4"/>
    </row>
    <row r="38" spans="1:14" ht="15.75">
      <c r="A38" s="6"/>
      <c r="B38" s="8" t="s">
        <v>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.75">
      <c r="A39" s="6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5.75">
      <c r="A40" s="6"/>
      <c r="E40" s="16"/>
      <c r="G40" s="23" t="s">
        <v>27</v>
      </c>
      <c r="H40" s="24"/>
      <c r="I40" s="25" t="s">
        <v>26</v>
      </c>
      <c r="J40" s="26"/>
      <c r="K40" s="26" t="s">
        <v>28</v>
      </c>
      <c r="L40" s="26" t="s">
        <v>29</v>
      </c>
      <c r="M40" s="26" t="s">
        <v>30</v>
      </c>
      <c r="N40" s="27" t="s">
        <v>31</v>
      </c>
    </row>
    <row r="41" spans="1:14" ht="15.75">
      <c r="A41" s="6"/>
      <c r="B41" s="19" t="s">
        <v>21</v>
      </c>
      <c r="C41" s="20">
        <v>0.02</v>
      </c>
      <c r="D41" s="16"/>
      <c r="E41" s="16"/>
      <c r="G41" s="28">
        <v>1</v>
      </c>
      <c r="I41">
        <v>0.97</v>
      </c>
      <c r="J41" s="16"/>
      <c r="K41" s="16"/>
      <c r="L41" s="16"/>
      <c r="M41" s="16"/>
      <c r="N41" s="29">
        <f>+M41-I41</f>
        <v>-0.97</v>
      </c>
    </row>
    <row r="42" spans="1:14" ht="15.75">
      <c r="A42" s="6"/>
      <c r="B42" s="19" t="s">
        <v>22</v>
      </c>
      <c r="C42" s="4"/>
      <c r="D42" s="15" t="s">
        <v>25</v>
      </c>
      <c r="E42" s="16"/>
      <c r="G42" s="28">
        <v>2</v>
      </c>
      <c r="I42">
        <v>0.94</v>
      </c>
      <c r="J42" s="16"/>
      <c r="K42" s="16"/>
      <c r="L42" s="16"/>
      <c r="M42" s="16"/>
      <c r="N42" s="29">
        <f t="shared" ref="N42:N45" si="0">+M42-I42</f>
        <v>-0.94</v>
      </c>
    </row>
    <row r="43" spans="1:14" ht="15.75">
      <c r="A43" s="6"/>
      <c r="B43" t="s">
        <v>23</v>
      </c>
      <c r="C43" s="48"/>
      <c r="D43" s="15" t="s">
        <v>25</v>
      </c>
      <c r="E43" s="16"/>
      <c r="G43" s="28">
        <v>3</v>
      </c>
      <c r="I43">
        <v>0.87</v>
      </c>
      <c r="J43" s="16"/>
      <c r="K43" s="16"/>
      <c r="L43" s="16"/>
      <c r="M43" s="16"/>
      <c r="N43" s="29">
        <f t="shared" si="0"/>
        <v>-0.87</v>
      </c>
    </row>
    <row r="44" spans="1:14" ht="15.75">
      <c r="A44" s="6"/>
      <c r="B44" t="s">
        <v>24</v>
      </c>
      <c r="C44" s="20">
        <v>0.03</v>
      </c>
      <c r="D44" s="16"/>
      <c r="E44" s="16"/>
      <c r="G44" s="28">
        <v>4</v>
      </c>
      <c r="I44">
        <v>0.83</v>
      </c>
      <c r="J44" s="16"/>
      <c r="K44" s="16"/>
      <c r="L44" s="16"/>
      <c r="M44" s="16"/>
      <c r="N44" s="29">
        <f t="shared" si="0"/>
        <v>-0.83</v>
      </c>
    </row>
    <row r="45" spans="1:14" ht="15.75">
      <c r="A45" s="6"/>
      <c r="B45" s="15"/>
      <c r="C45" s="16"/>
      <c r="D45" s="16"/>
      <c r="E45" s="16"/>
      <c r="G45" s="30">
        <v>5</v>
      </c>
      <c r="H45" s="31"/>
      <c r="I45" s="31">
        <v>0.79</v>
      </c>
      <c r="J45" s="32"/>
      <c r="K45" s="32"/>
      <c r="L45" s="32"/>
      <c r="M45" s="32"/>
      <c r="N45" s="33">
        <f t="shared" si="0"/>
        <v>-0.79</v>
      </c>
    </row>
    <row r="46" spans="1:14" ht="16.5" thickBot="1">
      <c r="A46" s="6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5" t="s">
        <v>32</v>
      </c>
    </row>
    <row r="47" spans="1:14" ht="16.5" thickBot="1">
      <c r="A47" s="6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2">
        <f>SUMPRODUCT(N41:N45,N41:N45)</f>
        <v>3.8944000000000001</v>
      </c>
    </row>
    <row r="48" spans="1:14" ht="15.75">
      <c r="A48" s="6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5.75">
      <c r="A49" s="6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15.75">
      <c r="A50" s="6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ht="15.75">
      <c r="A51" s="6"/>
    </row>
    <row r="52" spans="1:14" ht="15.75">
      <c r="A52" s="6"/>
    </row>
    <row r="53" spans="1:14" ht="15.75">
      <c r="A53" s="6"/>
    </row>
    <row r="54" spans="1:14" ht="15.75">
      <c r="A54" s="6"/>
    </row>
    <row r="55" spans="1:14" ht="15.75">
      <c r="A55" s="6"/>
      <c r="F55" t="s">
        <v>15</v>
      </c>
    </row>
    <row r="56" spans="1:14" ht="15.75">
      <c r="A56" s="6"/>
    </row>
    <row r="57" spans="1:14" ht="15.75">
      <c r="A57" s="6"/>
    </row>
    <row r="58" spans="1:14" ht="15.75">
      <c r="A58" s="6"/>
    </row>
    <row r="59" spans="1:14" ht="15.75">
      <c r="A59" s="6"/>
    </row>
    <row r="60" spans="1:14" ht="15.75">
      <c r="A60" s="6"/>
    </row>
    <row r="61" spans="1:14" ht="15.75">
      <c r="A61" s="11"/>
      <c r="B61" s="8" t="s">
        <v>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.75">
      <c r="A62" s="9"/>
      <c r="B62" t="s">
        <v>16</v>
      </c>
      <c r="E62" s="4"/>
    </row>
    <row r="63" spans="1:14" ht="15.75">
      <c r="A63" s="9"/>
      <c r="B63" t="s">
        <v>17</v>
      </c>
      <c r="E63" s="4"/>
    </row>
    <row r="64" spans="1:14" ht="15.75">
      <c r="A64" s="9"/>
    </row>
    <row r="65" spans="1:14" ht="15.75">
      <c r="A65" s="9"/>
      <c r="B65" s="8" t="s">
        <v>2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.75">
      <c r="A66" s="9"/>
    </row>
    <row r="67" spans="1:14" ht="15.75">
      <c r="A67" s="9"/>
      <c r="G67" s="23" t="s">
        <v>27</v>
      </c>
      <c r="H67" s="24"/>
      <c r="I67" s="25" t="s">
        <v>26</v>
      </c>
      <c r="J67" s="26"/>
      <c r="K67" s="26" t="s">
        <v>28</v>
      </c>
      <c r="L67" s="26" t="s">
        <v>29</v>
      </c>
      <c r="M67" s="26" t="s">
        <v>30</v>
      </c>
      <c r="N67" s="27"/>
    </row>
    <row r="68" spans="1:14" ht="15.75">
      <c r="A68" s="9"/>
      <c r="B68" s="19" t="s">
        <v>21</v>
      </c>
      <c r="C68" s="20">
        <v>0.02</v>
      </c>
      <c r="G68" s="28">
        <v>1</v>
      </c>
      <c r="I68" s="34">
        <f>+I41*10000</f>
        <v>9700</v>
      </c>
      <c r="J68" s="16"/>
      <c r="K68" s="16"/>
      <c r="L68" s="16"/>
      <c r="M68" s="16"/>
      <c r="N68" s="29"/>
    </row>
    <row r="69" spans="1:14" ht="15.75">
      <c r="A69" s="9"/>
      <c r="B69" s="19" t="s">
        <v>22</v>
      </c>
      <c r="C69">
        <v>0.5</v>
      </c>
      <c r="G69" s="28">
        <v>2</v>
      </c>
      <c r="I69" s="34">
        <f t="shared" ref="I69:I72" si="1">+I42*10000</f>
        <v>9400</v>
      </c>
      <c r="J69" s="16"/>
      <c r="K69" s="16"/>
      <c r="L69" s="16"/>
      <c r="M69" s="16"/>
      <c r="N69" s="29"/>
    </row>
    <row r="70" spans="1:14" ht="15.75">
      <c r="A70" s="9"/>
      <c r="B70" t="s">
        <v>23</v>
      </c>
      <c r="C70" s="21">
        <v>5.5E-2</v>
      </c>
      <c r="G70" s="28">
        <v>3</v>
      </c>
      <c r="I70" s="34">
        <f t="shared" si="1"/>
        <v>8700</v>
      </c>
      <c r="J70" s="16"/>
      <c r="K70" s="16"/>
      <c r="L70" s="16"/>
      <c r="M70" s="16"/>
      <c r="N70" s="29"/>
    </row>
    <row r="71" spans="1:14" ht="15.75">
      <c r="A71" s="9"/>
      <c r="B71" t="s">
        <v>24</v>
      </c>
      <c r="C71" s="20">
        <v>0.03</v>
      </c>
      <c r="G71" s="28">
        <v>4</v>
      </c>
      <c r="I71" s="34">
        <f t="shared" si="1"/>
        <v>8300</v>
      </c>
      <c r="J71" s="16"/>
      <c r="K71" s="16"/>
      <c r="L71" s="16"/>
      <c r="M71" s="16"/>
      <c r="N71" s="29"/>
    </row>
    <row r="72" spans="1:14" ht="15.75">
      <c r="A72" s="9"/>
      <c r="G72" s="30">
        <v>5</v>
      </c>
      <c r="H72" s="31"/>
      <c r="I72" s="35">
        <f t="shared" si="1"/>
        <v>7900</v>
      </c>
      <c r="J72" s="32"/>
      <c r="K72" s="32"/>
      <c r="L72" s="32"/>
      <c r="M72" s="32"/>
      <c r="N72" s="33"/>
    </row>
    <row r="73" spans="1:14" ht="15.75">
      <c r="A73" s="9"/>
    </row>
    <row r="74" spans="1:14" ht="15.75">
      <c r="A74" s="9"/>
    </row>
    <row r="75" spans="1:14" ht="15.75">
      <c r="A75" s="9"/>
    </row>
    <row r="76" spans="1:14" ht="15.75">
      <c r="A76" s="9"/>
    </row>
    <row r="77" spans="1:14" ht="15.75">
      <c r="A77" s="9"/>
    </row>
    <row r="78" spans="1:14" ht="15.75">
      <c r="A78" s="9"/>
    </row>
    <row r="79" spans="1:14" ht="15.75">
      <c r="A79" s="9"/>
    </row>
    <row r="80" spans="1:14" ht="15.75">
      <c r="A80" s="9"/>
    </row>
    <row r="81" spans="1:14" ht="15.75">
      <c r="A81" s="9"/>
    </row>
    <row r="82" spans="1:14" ht="15.75">
      <c r="A82" s="9"/>
    </row>
    <row r="83" spans="1:14" ht="15.75">
      <c r="A83" s="9"/>
    </row>
    <row r="84" spans="1:14" ht="15.75">
      <c r="A84" s="9"/>
    </row>
    <row r="85" spans="1:14" ht="15.75">
      <c r="A85" s="9"/>
      <c r="B85" s="8" t="s">
        <v>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.75">
      <c r="A86" s="7"/>
      <c r="B86" t="s">
        <v>18</v>
      </c>
      <c r="E86" s="4"/>
    </row>
    <row r="87" spans="1:14" ht="15.75">
      <c r="A87" s="9"/>
    </row>
    <row r="88" spans="1:14" ht="15.75">
      <c r="A88" s="9"/>
      <c r="B88" s="8" t="s">
        <v>2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.75">
      <c r="A89" s="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564B-49A2-4A68-B39C-14B8CBE104ED}">
  <dimension ref="A2:P42"/>
  <sheetViews>
    <sheetView workbookViewId="0">
      <selection activeCell="A2" sqref="A2"/>
    </sheetView>
  </sheetViews>
  <sheetFormatPr defaultRowHeight="15"/>
  <sheetData>
    <row r="2" spans="1:1" ht="22.5">
      <c r="A2" s="12" t="s">
        <v>13</v>
      </c>
    </row>
    <row r="31" spans="2:14">
      <c r="B31" s="8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2:14">
      <c r="B32" t="s">
        <v>19</v>
      </c>
      <c r="E32" s="4"/>
    </row>
    <row r="34" spans="2:16">
      <c r="B34" s="8" t="s">
        <v>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6">
      <c r="O35" t="s">
        <v>42</v>
      </c>
    </row>
    <row r="36" spans="2:16">
      <c r="B36" s="36" t="s">
        <v>5</v>
      </c>
      <c r="C36" s="24"/>
      <c r="D36" s="37">
        <v>100</v>
      </c>
      <c r="F36" s="49" t="s">
        <v>34</v>
      </c>
      <c r="G36" s="50"/>
      <c r="J36" s="51" t="s">
        <v>35</v>
      </c>
      <c r="K36" s="52"/>
      <c r="O36" s="14" t="s">
        <v>40</v>
      </c>
      <c r="P36" s="14" t="s">
        <v>41</v>
      </c>
    </row>
    <row r="37" spans="2:16">
      <c r="B37" s="38" t="s">
        <v>6</v>
      </c>
      <c r="D37" s="39">
        <v>100</v>
      </c>
      <c r="F37" s="14" t="s">
        <v>36</v>
      </c>
      <c r="G37" s="44"/>
      <c r="J37" s="14" t="s">
        <v>36</v>
      </c>
      <c r="K37" s="44"/>
      <c r="O37" s="45">
        <v>0.1</v>
      </c>
      <c r="P37" s="44">
        <f>_xlfn.NORM.S.DIST(O37, TRUE)</f>
        <v>0.53982783727702899</v>
      </c>
    </row>
    <row r="38" spans="2:16">
      <c r="B38" s="40" t="s">
        <v>7</v>
      </c>
      <c r="D38" s="39">
        <v>0</v>
      </c>
      <c r="F38" s="14" t="s">
        <v>37</v>
      </c>
      <c r="G38" s="44"/>
      <c r="J38" s="14" t="s">
        <v>37</v>
      </c>
      <c r="K38" s="44"/>
      <c r="O38" s="45">
        <v>0.15</v>
      </c>
      <c r="P38" s="44">
        <f t="shared" ref="P38:P41" si="0">_xlfn.NORM.S.DIST(O38, TRUE)</f>
        <v>0.5596176923702425</v>
      </c>
    </row>
    <row r="39" spans="2:16">
      <c r="B39" s="40" t="s">
        <v>8</v>
      </c>
      <c r="D39" s="41">
        <v>0</v>
      </c>
      <c r="F39" s="14" t="s">
        <v>38</v>
      </c>
      <c r="G39" s="44"/>
      <c r="J39" s="14" t="s">
        <v>38</v>
      </c>
      <c r="K39" s="44"/>
      <c r="O39" s="45">
        <v>0.2</v>
      </c>
      <c r="P39" s="44">
        <f t="shared" si="0"/>
        <v>0.57925970943910299</v>
      </c>
    </row>
    <row r="40" spans="2:16">
      <c r="B40" s="40" t="s">
        <v>9</v>
      </c>
      <c r="D40" s="41">
        <v>1</v>
      </c>
      <c r="F40" s="14" t="s">
        <v>39</v>
      </c>
      <c r="G40" s="44"/>
      <c r="J40" s="14" t="s">
        <v>39</v>
      </c>
      <c r="K40" s="44"/>
      <c r="O40" s="45">
        <v>0.25</v>
      </c>
      <c r="P40" s="44">
        <f t="shared" si="0"/>
        <v>0.5987063256829237</v>
      </c>
    </row>
    <row r="41" spans="2:16">
      <c r="B41" s="38" t="s">
        <v>33</v>
      </c>
      <c r="D41" s="39">
        <v>0.3</v>
      </c>
      <c r="O41" s="45">
        <v>0.3</v>
      </c>
      <c r="P41" s="44">
        <f t="shared" si="0"/>
        <v>0.61791142218895267</v>
      </c>
    </row>
    <row r="42" spans="2:16">
      <c r="B42" s="42" t="s">
        <v>10</v>
      </c>
      <c r="C42" s="31"/>
      <c r="D42" s="43">
        <v>0.2</v>
      </c>
    </row>
  </sheetData>
  <mergeCells count="2">
    <mergeCell ref="F36:G36"/>
    <mergeCell ref="J36:K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9996-500D-4EBA-9234-F74D1F6C243E}">
  <dimension ref="A2:N62"/>
  <sheetViews>
    <sheetView workbookViewId="0">
      <selection activeCell="B2" sqref="B2"/>
    </sheetView>
  </sheetViews>
  <sheetFormatPr defaultRowHeight="15"/>
  <sheetData>
    <row r="2" spans="1:1" ht="22.5">
      <c r="A2" s="12" t="s">
        <v>4</v>
      </c>
    </row>
    <row r="3" spans="1:1" ht="15.75">
      <c r="A3" s="6"/>
    </row>
    <row r="4" spans="1:1" ht="15.75">
      <c r="A4" s="6"/>
    </row>
    <row r="5" spans="1:1" ht="15.75">
      <c r="A5" s="10"/>
    </row>
    <row r="6" spans="1:1" ht="15.75">
      <c r="A6" s="10"/>
    </row>
    <row r="7" spans="1:1" ht="15.75">
      <c r="A7" s="7"/>
    </row>
    <row r="9" spans="1:1" ht="15.75">
      <c r="A9" s="6"/>
    </row>
    <row r="10" spans="1:1" ht="15.75">
      <c r="A10" s="6"/>
    </row>
    <row r="11" spans="1:1" ht="15.75">
      <c r="A11" s="10"/>
    </row>
    <row r="12" spans="1:1" ht="15.75">
      <c r="A12" s="10"/>
    </row>
    <row r="13" spans="1:1" ht="15.75">
      <c r="A13" s="7"/>
    </row>
    <row r="14" spans="1:1" ht="15.75">
      <c r="A14" s="6"/>
    </row>
    <row r="15" spans="1:1" ht="15.75">
      <c r="A15" s="7"/>
    </row>
    <row r="16" spans="1:1" ht="15.75">
      <c r="A16" s="6"/>
    </row>
    <row r="17" spans="1:14" ht="15.75">
      <c r="A17" s="11"/>
    </row>
    <row r="18" spans="1:14" ht="15.75">
      <c r="A18" s="6"/>
    </row>
    <row r="19" spans="1:14" ht="15.75">
      <c r="A19" s="6"/>
    </row>
    <row r="21" spans="1:14">
      <c r="B21" s="8" t="s">
        <v>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B22" s="8" t="s">
        <v>11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B23" t="s">
        <v>12</v>
      </c>
      <c r="C23" t="s">
        <v>20</v>
      </c>
    </row>
    <row r="24" spans="1:14">
      <c r="B24">
        <v>75</v>
      </c>
      <c r="C24" s="47">
        <f>+C52</f>
        <v>0.1</v>
      </c>
      <c r="E24" s="17"/>
    </row>
    <row r="25" spans="1:14">
      <c r="B25">
        <f>+B24+5</f>
        <v>80</v>
      </c>
      <c r="C25" s="47">
        <f t="shared" ref="C25:C34" si="0">+C53</f>
        <v>0.09</v>
      </c>
      <c r="E25" s="17"/>
    </row>
    <row r="26" spans="1:14">
      <c r="B26">
        <f t="shared" ref="B26:B34" si="1">+B25+5</f>
        <v>85</v>
      </c>
      <c r="C26" s="47">
        <f t="shared" si="0"/>
        <v>0.1</v>
      </c>
      <c r="E26" s="17"/>
    </row>
    <row r="27" spans="1:14">
      <c r="B27">
        <f t="shared" si="1"/>
        <v>90</v>
      </c>
      <c r="C27" s="47">
        <f t="shared" si="0"/>
        <v>0.09</v>
      </c>
      <c r="E27" s="17"/>
    </row>
    <row r="28" spans="1:14">
      <c r="B28">
        <f t="shared" si="1"/>
        <v>95</v>
      </c>
      <c r="C28" s="47">
        <f t="shared" si="0"/>
        <v>0.1</v>
      </c>
      <c r="E28" s="17"/>
    </row>
    <row r="29" spans="1:14">
      <c r="B29">
        <f t="shared" si="1"/>
        <v>100</v>
      </c>
      <c r="C29" s="47">
        <f t="shared" si="0"/>
        <v>0.09</v>
      </c>
      <c r="E29" s="17"/>
    </row>
    <row r="30" spans="1:14">
      <c r="B30">
        <f t="shared" si="1"/>
        <v>105</v>
      </c>
      <c r="C30" s="47">
        <f t="shared" si="0"/>
        <v>0.1</v>
      </c>
      <c r="E30" s="17"/>
    </row>
    <row r="31" spans="1:14">
      <c r="B31">
        <f t="shared" si="1"/>
        <v>110</v>
      </c>
      <c r="C31" s="47">
        <f t="shared" si="0"/>
        <v>0.09</v>
      </c>
      <c r="E31" s="17"/>
    </row>
    <row r="32" spans="1:14">
      <c r="B32">
        <f t="shared" si="1"/>
        <v>115</v>
      </c>
      <c r="C32" s="47">
        <f t="shared" si="0"/>
        <v>0.1</v>
      </c>
      <c r="E32" s="17"/>
    </row>
    <row r="33" spans="2:14">
      <c r="B33">
        <f t="shared" si="1"/>
        <v>120</v>
      </c>
      <c r="C33" s="47">
        <f t="shared" si="0"/>
        <v>0.09</v>
      </c>
      <c r="E33" s="17"/>
    </row>
    <row r="34" spans="2:14">
      <c r="B34">
        <f t="shared" si="1"/>
        <v>125</v>
      </c>
      <c r="C34" s="47">
        <f t="shared" si="0"/>
        <v>0.1</v>
      </c>
      <c r="E34" s="17"/>
    </row>
    <row r="41" spans="2:14">
      <c r="B41" s="8" t="s">
        <v>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3" spans="2:14">
      <c r="B43" s="36" t="s">
        <v>5</v>
      </c>
      <c r="C43" s="24"/>
      <c r="D43" s="37">
        <v>100</v>
      </c>
    </row>
    <row r="44" spans="2:14">
      <c r="B44" s="38" t="s">
        <v>43</v>
      </c>
      <c r="D44" s="39">
        <v>100</v>
      </c>
    </row>
    <row r="45" spans="2:14">
      <c r="B45" s="38" t="s">
        <v>44</v>
      </c>
      <c r="D45" s="39">
        <v>120</v>
      </c>
    </row>
    <row r="46" spans="2:14">
      <c r="B46" s="40" t="s">
        <v>7</v>
      </c>
      <c r="D46" s="46">
        <v>0</v>
      </c>
    </row>
    <row r="47" spans="2:14">
      <c r="B47" s="40" t="s">
        <v>8</v>
      </c>
      <c r="D47" s="46">
        <v>0</v>
      </c>
      <c r="E47" s="18"/>
    </row>
    <row r="48" spans="2:14">
      <c r="B48" s="40" t="s">
        <v>9</v>
      </c>
      <c r="D48" s="41">
        <v>1</v>
      </c>
      <c r="E48" s="18"/>
    </row>
    <row r="49" spans="2:4">
      <c r="B49" s="42" t="s">
        <v>10</v>
      </c>
      <c r="C49" s="31"/>
      <c r="D49" s="43">
        <v>0.15</v>
      </c>
    </row>
    <row r="51" spans="2:4">
      <c r="B51" t="s">
        <v>12</v>
      </c>
      <c r="C51" t="s">
        <v>20</v>
      </c>
    </row>
    <row r="52" spans="2:4">
      <c r="B52">
        <v>75</v>
      </c>
      <c r="C52" s="13">
        <v>0.1</v>
      </c>
    </row>
    <row r="53" spans="2:4">
      <c r="B53">
        <f>+B52+5</f>
        <v>80</v>
      </c>
      <c r="C53" s="13">
        <v>0.09</v>
      </c>
    </row>
    <row r="54" spans="2:4">
      <c r="B54">
        <f t="shared" ref="B54:B62" si="2">+B53+5</f>
        <v>85</v>
      </c>
      <c r="C54" s="13">
        <v>0.1</v>
      </c>
    </row>
    <row r="55" spans="2:4">
      <c r="B55">
        <f t="shared" si="2"/>
        <v>90</v>
      </c>
      <c r="C55" s="13">
        <v>0.09</v>
      </c>
    </row>
    <row r="56" spans="2:4">
      <c r="B56">
        <f t="shared" si="2"/>
        <v>95</v>
      </c>
      <c r="C56" s="13">
        <v>0.1</v>
      </c>
    </row>
    <row r="57" spans="2:4">
      <c r="B57">
        <f t="shared" si="2"/>
        <v>100</v>
      </c>
      <c r="C57" s="13">
        <v>0.09</v>
      </c>
    </row>
    <row r="58" spans="2:4">
      <c r="B58">
        <f t="shared" si="2"/>
        <v>105</v>
      </c>
      <c r="C58" s="13">
        <v>0.1</v>
      </c>
    </row>
    <row r="59" spans="2:4">
      <c r="B59">
        <f t="shared" si="2"/>
        <v>110</v>
      </c>
      <c r="C59" s="13">
        <v>0.09</v>
      </c>
    </row>
    <row r="60" spans="2:4">
      <c r="B60">
        <f t="shared" si="2"/>
        <v>115</v>
      </c>
      <c r="C60" s="13">
        <v>0.1</v>
      </c>
    </row>
    <row r="61" spans="2:4">
      <c r="B61">
        <f t="shared" si="2"/>
        <v>120</v>
      </c>
      <c r="C61" s="13">
        <v>0.09</v>
      </c>
    </row>
    <row r="62" spans="2:4">
      <c r="B62">
        <f t="shared" si="2"/>
        <v>125</v>
      </c>
      <c r="C62" s="13">
        <v>0.1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Candidate #</vt:lpstr>
      <vt:lpstr>Q6</vt:lpstr>
      <vt:lpstr>Q7</vt:lpstr>
      <vt:lpstr>Q8</vt:lpstr>
      <vt:lpstr>'Q6'!_Hlk125887912</vt:lpstr>
      <vt:lpstr>ActualVol</vt:lpstr>
      <vt:lpstr>ImpliedVol2</vt:lpstr>
      <vt:lpstr>Interest_Rate</vt:lpstr>
      <vt:lpstr>Maturity_T</vt:lpstr>
      <vt:lpstr>Stock_S</vt:lpstr>
      <vt:lpstr>Strike_K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2021-10-16T03:21:35Z</dcterms:created>
  <dcterms:modified xsi:type="dcterms:W3CDTF">2023-09-27T18:36:29Z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-1013759432</vt:i4>
  </property>
  <property fmtid="{D5CDD505-2E9C-101B-9397-08002B2CF9AE}" pid="3" name="_NewReviewCycle">
    <vt:lpwstr/>
  </property>
  <property fmtid="{D5CDD505-2E9C-101B-9397-08002B2CF9AE}" pid="4" name="_EmailSubject">
    <vt:lpwstr>Q1</vt:lpwstr>
  </property>
  <property fmtid="{D5CDD505-2E9C-101B-9397-08002B2CF9AE}" pid="5" name="_AuthorEmail">
    <vt:lpwstr>Gene.Cherng@ssa.gov</vt:lpwstr>
  </property>
  <property fmtid="{D5CDD505-2E9C-101B-9397-08002B2CF9AE}" pid="6" name="_AuthorEmailDisplayName">
    <vt:lpwstr>Cherng, Gene</vt:lpwstr>
  </property>
  <property fmtid="{D5CDD505-2E9C-101B-9397-08002B2CF9AE}" pid="7" name="_ReviewingToolsShownOnce">
    <vt:lpwstr/>
  </property>
</Properties>
</file>