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Individual Life\LX198, 2009-2013, Mort\Final Reports_Data_Tables\"/>
    </mc:Choice>
  </mc:AlternateContent>
  <bookViews>
    <workbookView xWindow="0" yWindow="0" windowWidth="23040" windowHeight="9975"/>
  </bookViews>
  <sheets>
    <sheet name="Summary" sheetId="29" r:id="rId1"/>
    <sheet name="Appendix A" sheetId="2" r:id="rId2"/>
    <sheet name="Appendix B" sheetId="3" r:id="rId3"/>
    <sheet name="Appendix C" sheetId="4" r:id="rId4"/>
    <sheet name="Appendix D.1" sheetId="5" r:id="rId5"/>
    <sheet name="Appendix D.2" sheetId="6" r:id="rId6"/>
    <sheet name="Appendix E.1" sheetId="7" r:id="rId7"/>
    <sheet name="Appendix E.2" sheetId="8" r:id="rId8"/>
    <sheet name="Appendix E.3" sheetId="9" r:id="rId9"/>
    <sheet name="Appendix E.4" sheetId="10" r:id="rId10"/>
    <sheet name="Appendix E.5" sheetId="11" r:id="rId11"/>
    <sheet name="Appendix E.6" sheetId="12" r:id="rId12"/>
    <sheet name="Appendix E.7" sheetId="13" r:id="rId13"/>
    <sheet name="Appendix E.8" sheetId="14" r:id="rId14"/>
    <sheet name="Appendix F.1" sheetId="15" r:id="rId15"/>
    <sheet name="Appendix F.2" sheetId="16" r:id="rId16"/>
    <sheet name="Appendix F.3" sheetId="17" r:id="rId17"/>
    <sheet name="Appendix F.4" sheetId="18" r:id="rId18"/>
    <sheet name="Appendix G" sheetId="19" r:id="rId19"/>
    <sheet name="Appendix H" sheetId="20" r:id="rId20"/>
    <sheet name="Appendix I" sheetId="21" r:id="rId21"/>
    <sheet name="Appendix J" sheetId="22" r:id="rId22"/>
    <sheet name="Appendix JA" sheetId="33" r:id="rId23"/>
    <sheet name="Appendix K p.1" sheetId="23" r:id="rId24"/>
    <sheet name="Appendix K p.2" sheetId="24" r:id="rId25"/>
    <sheet name="Appendix L p.1" sheetId="25" r:id="rId26"/>
    <sheet name="Appendix L p.2" sheetId="26" r:id="rId27"/>
    <sheet name="Appendix OA1 " sheetId="32" r:id="rId28"/>
    <sheet name="Appendix OA2" sheetId="31" r:id="rId29"/>
    <sheet name="Appendix OA p.5 Various Qx Trim" sheetId="28" r:id="rId30"/>
  </sheets>
  <externalReferences>
    <externalReference r:id="rId31"/>
    <externalReference r:id="rId32"/>
    <externalReference r:id="rId33"/>
  </externalReferences>
  <definedNames>
    <definedName name="_AMO_UniqueIdentifier" hidden="1">"'e532cd09-e276-4be7-b3a2-3cecdcf24728'"</definedName>
    <definedName name="All_2003_Female">'[1]2003-2005 DATA'!$C$27:$I$29</definedName>
    <definedName name="All_2003_Male">'[1]2003-2005 DATA'!$C$24:$I$26</definedName>
    <definedName name="All_2003_Ult">'[2]2003-2005 DATA'!$B$12:$H$13</definedName>
    <definedName name="All_2004_Female">'[1]2003-2005 DATA'!$C$33:$I$35</definedName>
    <definedName name="All_2004_Male">'[1]2003-2005 DATA'!$C$30:$I$32</definedName>
    <definedName name="All_2004_Ult">'[2]2003-2005 DATA'!$B$14:$H$15</definedName>
    <definedName name="All_2005_Female">'[1]2003-2005 DATA'!$C$42:$I$44</definedName>
    <definedName name="All_2005_Male">'[1]2003-2005 DATA'!$C$39:$I$41</definedName>
    <definedName name="All_2005_Ult">'[2]2003-2005 DATA'!$B$19:$H$20</definedName>
    <definedName name="Common_2003_Female">'[1]2003-2005 DATA'!$C$6:$I$8</definedName>
    <definedName name="Common_2003_Male">'[1]2003-2005 DATA'!$C$3:$I$5</definedName>
    <definedName name="Common_2003_Ult">'[2]2003-2005 DATA'!$B$3:$H$4</definedName>
    <definedName name="Common_2004_Female">'[1]2003-2005 DATA'!$C$12:$I$14</definedName>
    <definedName name="Common_2004_Male">'[1]2003-2005 DATA'!$C$9:$I$11</definedName>
    <definedName name="Common_2004_Ult">'[2]2003-2005 DATA'!$B$5:$H$6</definedName>
    <definedName name="Common_2005_Female">'[1]2003-2005 DATA'!$C$18:$I$20</definedName>
    <definedName name="Common_2005_Male">'[1]2003-2005 DATA'!$C$15:$I$17</definedName>
    <definedName name="Common_2005_Ult">'[2]2003-2005 DATA'!$B$7:$H$8</definedName>
    <definedName name="Detail_NSBestDuration">[3]Data_Detail!$B$2:$F$7</definedName>
    <definedName name="Detail_NSBestDurationFace1">[3]Data_Detail!$C$36:$G$41</definedName>
    <definedName name="Detail_NSBestDurationFace2">[3]Data_Detail!$C$54:$G$59</definedName>
    <definedName name="Detail_NSBestDurationFace3">[3]Data_Detail!$C$72:$G$77</definedName>
    <definedName name="Detail_NSBestDurationFace4">[3]Data_Detail!$C$90:$G$95</definedName>
    <definedName name="Detail_NSDurRiskClass2Rank1">[3]Data_Detail!$C$160:$G$165</definedName>
    <definedName name="Detail_NSDurRiskClass2Rank2">[3]Data_Detail!$C$166:$G$171</definedName>
    <definedName name="Detail_NSDurRiskClass3Rank1">[3]Data_Detail!$C$172:$G$177</definedName>
    <definedName name="Detail_NSDurRiskClass3Rank2">[3]Data_Detail!$C$178:$G$183</definedName>
    <definedName name="Detail_NSDurRiskClass3Rank3">[3]Data_Detail!$C$184:$G$189</definedName>
    <definedName name="Detail_NSDurRiskClass4Rank1">[3]Data_Detail!$C$190:$G$194</definedName>
    <definedName name="Detail_NSDurRiskClass4Rank2">[3]Data_Detail!$C$195:$G$199</definedName>
    <definedName name="Detail_NSDurRiskClass4Rank3">[3]Data_Detail!$C$200:$G$204</definedName>
    <definedName name="Detail_NSDurRiskClass4Rank4">[3]Data_Detail!$C$205:$G$209</definedName>
    <definedName name="Detail_NSMiddleDuration">[3]Data_Detail!$B$8:$F$13</definedName>
    <definedName name="Detail_NSMiddleDurationFace1">[3]Data_Detail!$C$42:$G$47</definedName>
    <definedName name="Detail_NSMiddleDurationFace2">[3]Data_Detail!$C$60:$G$65</definedName>
    <definedName name="Detail_NSMiddleDurationFace3">[3]Data_Detail!$C$78:$G$83</definedName>
    <definedName name="Detail_NSMiddleDurationFace4">[3]Data_Detail!$C$96:$G$101</definedName>
    <definedName name="Detail_NSResidualDuration">[3]Data_Detail!$B$14:$F$19</definedName>
    <definedName name="Detail_NSResidualDurationFace1">[3]Data_Detail!$C$48:$G$53</definedName>
    <definedName name="Detail_NSResidualDurationFace2">[3]Data_Detail!$C$66:$G$71</definedName>
    <definedName name="Detail_NSResidualDurationFace3">[3]Data_Detail!$C$84:$G$89</definedName>
    <definedName name="Detail_NSResidualDurationFace4">[3]Data_Detail!$C$102:$G$107</definedName>
    <definedName name="Detail_SmkrBestDuration">[3]Data_Detail!$B$22:$F$27</definedName>
    <definedName name="Detail_SmkrBestDurationFace1">[3]Data_Detail!$C$110:$G$115</definedName>
    <definedName name="Detail_SmkrBestDurationFace2">[3]Data_Detail!$C$122:$G$127</definedName>
    <definedName name="Detail_SmkrBestDurationFace3">[3]Data_Detail!$C$134:$G$139</definedName>
    <definedName name="Detail_SmkrBestDurationFace4">[3]Data_Detail!$C$146:$G$151</definedName>
    <definedName name="Detail_SmkrResidualDuration">[3]Data_Detail!$B$28:$F$33</definedName>
    <definedName name="Detail_SmkrResidualDurationFace1">[3]Data_Detail!$C$116:$G$121</definedName>
    <definedName name="Detail_SmkrResidualDurationFace2">[3]Data_Detail!$C$128:$G$133</definedName>
    <definedName name="Detail_SmkrResidualDurationFace3">[3]Data_Detail!$C$140:$G$145</definedName>
    <definedName name="Detail_SmkrResidualDurationFace4">[3]Data_Detail!$C$152:$G$157</definedName>
    <definedName name="GenderSmkr_DurNSF">[3]Data_GenderSmkr!$C$78:$I$85</definedName>
    <definedName name="GenderSmkr_DurNSM">[3]Data_GenderSmkr!$C$62:$I$69</definedName>
    <definedName name="GenderSmkr_DurSmkrF">[3]Data_GenderSmkr!$C$86:$I$93</definedName>
    <definedName name="GenderSmkr_DurSmkrM">[3]Data_GenderSmkr!$C$70:$I$77</definedName>
    <definedName name="GenderSmkr_FaceNSF">[3]Data_GenderSmkr!$C$116:$I$125</definedName>
    <definedName name="GenderSmkr_FaceNSM">[3]Data_GenderSmkr!$C$96:$I$105</definedName>
    <definedName name="GenderSmkr_FaceSmkrF">[3]Data_GenderSmkr!$C$126:$I$135</definedName>
    <definedName name="GenderSmkr_FaceSmkrM">[3]Data_GenderSmkr!$C$106:$I$115</definedName>
    <definedName name="GenderSmkr_IssueNSF">[3]Data_GenderSmkr!$C$34:$I$46</definedName>
    <definedName name="GenderSmkr_IssueNSM">[3]Data_GenderSmkr!$C$8:$I$20</definedName>
    <definedName name="GenderSmkr_IssueSmkrF">[3]Data_GenderSmkr!$C$47:$I$59</definedName>
    <definedName name="GenderSmkr_IssueSmkrM">[3]Data_GenderSmkr!$C$21:$I$33</definedName>
    <definedName name="GenderSmkr_RiskClassNSF">[3]Data_GenderSmkr!$C$143:$I$145</definedName>
    <definedName name="GenderSmkr_RiskClassNSM">[3]Data_GenderSmkr!$C$138:$I$140</definedName>
    <definedName name="GenderSmkr_RiskClassSmkrF">[3]Data_GenderSmkr!$C$146:$I$147</definedName>
    <definedName name="GenderSmkr_RiskClassSmkrM">[3]Data_GenderSmkr!$C$141:$I$142</definedName>
    <definedName name="_xlnm.Print_Area" localSheetId="1">'Appendix A'!$A$1:$M$56</definedName>
    <definedName name="_xlnm.Print_Area" localSheetId="2">'Appendix B'!$A$1:$M$66</definedName>
    <definedName name="_xlnm.Print_Area" localSheetId="3">'Appendix C'!$A$1:$Q$45</definedName>
    <definedName name="_xlnm.Print_Area" localSheetId="4">'Appendix D.1'!$A$1:$N$42</definedName>
    <definedName name="_xlnm.Print_Area" localSheetId="5">'Appendix D.2'!$A$1:$N$41</definedName>
    <definedName name="_xlnm.Print_Area" localSheetId="6">'Appendix E.1'!$A$1:$N$54</definedName>
    <definedName name="_xlnm.Print_Area" localSheetId="7">'Appendix E.2'!$A$1:$N$54</definedName>
    <definedName name="_xlnm.Print_Area" localSheetId="8">'Appendix E.3'!$A$1:$N$54</definedName>
    <definedName name="_xlnm.Print_Area" localSheetId="9">'Appendix E.4'!$A$1:$N$55</definedName>
    <definedName name="_xlnm.Print_Area" localSheetId="10">'Appendix E.5'!$A$1:$N$55</definedName>
    <definedName name="_xlnm.Print_Area" localSheetId="11">'Appendix E.6'!$A$1:$N$55</definedName>
    <definedName name="_xlnm.Print_Area" localSheetId="12">'Appendix E.7'!$A$1:$N$55</definedName>
    <definedName name="_xlnm.Print_Area" localSheetId="14">'Appendix F.1'!$A$1:$W$49</definedName>
    <definedName name="_xlnm.Print_Area" localSheetId="15">'Appendix F.2'!$A$1:$W$47</definedName>
    <definedName name="_xlnm.Print_Area" localSheetId="16">'Appendix F.3'!$A$1:$W$47</definedName>
    <definedName name="_xlnm.Print_Area" localSheetId="17">'Appendix F.4'!$A$1:$W$47</definedName>
    <definedName name="_xlnm.Print_Area" localSheetId="18">'Appendix G'!$A$1:$Q$69</definedName>
    <definedName name="_xlnm.Print_Area" localSheetId="19">'Appendix H'!$A$1:$L$55</definedName>
    <definedName name="_xlnm.Print_Area" localSheetId="20">'Appendix I'!$A$1:$K$60</definedName>
    <definedName name="_xlnm.Print_Area" localSheetId="21">'Appendix J'!$A$1:$N$37</definedName>
    <definedName name="_xlnm.Print_Area" localSheetId="22">'Appendix JA'!$A$1:$M$41</definedName>
    <definedName name="_xlnm.Print_Area" localSheetId="23">'Appendix K p.1'!$A$1:$M$103</definedName>
    <definedName name="_xlnm.Print_Area" localSheetId="24">'Appendix K p.2'!$A$1:$M$33</definedName>
    <definedName name="_xlnm.Print_Area" localSheetId="25">'Appendix L p.1'!$A$1:$Q$69</definedName>
    <definedName name="_xlnm.Print_Area" localSheetId="26">'Appendix L p.2'!$A$1:$Q$69</definedName>
    <definedName name="_xlnm.Print_Area" localSheetId="29">'Appendix OA p.5 Various Qx Trim'!$A$1:$L$60</definedName>
    <definedName name="_xlnm.Print_Area" localSheetId="27">'Appendix OA1 '!$A$1:$M$60</definedName>
    <definedName name="_xlnm.Print_Area" localSheetId="28">'Appendix OA2'!$A$1:$M$60</definedName>
    <definedName name="_xlnm.Print_Titles" localSheetId="1">'Appendix A'!$1:$7</definedName>
    <definedName name="_xlnm.Print_Titles" localSheetId="2">'Appendix B'!$1:$8</definedName>
    <definedName name="_xlnm.Print_Titles" localSheetId="3">'Appendix C'!$1:$7</definedName>
    <definedName name="_xlnm.Print_Titles" localSheetId="6">'Appendix E.1'!$1:$6</definedName>
    <definedName name="_xlnm.Print_Titles" localSheetId="7">'Appendix E.2'!$1:$6</definedName>
    <definedName name="_xlnm.Print_Titles" localSheetId="8">'Appendix E.3'!$1:$6</definedName>
    <definedName name="_xlnm.Print_Titles" localSheetId="9">'Appendix E.4'!$1:$6</definedName>
    <definedName name="_xlnm.Print_Titles" localSheetId="10">'Appendix E.5'!$1:$6</definedName>
    <definedName name="_xlnm.Print_Titles" localSheetId="11">'Appendix E.6'!$1:$6</definedName>
    <definedName name="_xlnm.Print_Titles" localSheetId="12">'Appendix E.7'!$1:$6</definedName>
    <definedName name="_xlnm.Print_Titles" localSheetId="13">'Appendix E.8'!$1:$6</definedName>
    <definedName name="_xlnm.Print_Titles" localSheetId="18">'Appendix G'!$1:$6</definedName>
    <definedName name="_xlnm.Print_Titles" localSheetId="20">'Appendix I'!$1:$6</definedName>
    <definedName name="_xlnm.Print_Titles" localSheetId="23">'Appendix K p.1'!$1:$5</definedName>
    <definedName name="_xlnm.Print_Titles" localSheetId="25">'Appendix L p.1'!$1:$8</definedName>
    <definedName name="_xlnm.Print_Titles" localSheetId="26">'Appendix L p.2'!$1:$8</definedName>
    <definedName name="_xlnm.Print_Titles" localSheetId="29">'Appendix OA p.5 Various Qx Trim'!$1:$7</definedName>
    <definedName name="Sel_Duration">[3]Data_SelectOnly!$A$24:$G$31</definedName>
    <definedName name="Sel_Face_Amount">[3]Data_SelectOnly!$A$34:$G$43</definedName>
    <definedName name="Sel_Gender">[3]Data_SelectOnly!$A$20:$G$21</definedName>
    <definedName name="Sel_Issue_Age">[3]Data_SelectOnly!$A$5:$G$17</definedName>
    <definedName name="Sel_Smoker">[3]Data_SelectOnly!$A$46:$G$48</definedName>
    <definedName name="Ult_Female_Face_Amount">[3]Data_ULTIMATE!$A$9:$G$13</definedName>
    <definedName name="Ult_Gender">[3]Data_ULTIMATE!$A$5:$G$6</definedName>
    <definedName name="Ult_Male_Face_Amount">[3]Data_ULTIMATE!$A$16:$G$20</definedName>
    <definedName name="Z_4A45E273_F0A6_4C8F_82B2_9228EFE81FD6_.wvu.Cols" localSheetId="22" hidden="1">'Appendix JA'!#REF!</definedName>
    <definedName name="Z_4A45E273_F0A6_4C8F_82B2_9228EFE81FD6_.wvu.Cols" localSheetId="29" hidden="1">'Appendix OA p.5 Various Qx Trim'!#REF!</definedName>
    <definedName name="Z_4A45E273_F0A6_4C8F_82B2_9228EFE81FD6_.wvu.Cols" localSheetId="27" hidden="1">'Appendix OA1 '!#REF!</definedName>
    <definedName name="Z_4A45E273_F0A6_4C8F_82B2_9228EFE81FD6_.wvu.Cols" localSheetId="28" hidden="1">'Appendix OA2'!#REF!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6" i="19" l="1"/>
  <c r="Q65" i="19"/>
  <c r="Q64" i="19"/>
  <c r="Q63" i="19"/>
  <c r="Q62" i="19"/>
  <c r="Q61" i="19"/>
  <c r="Q60" i="19"/>
  <c r="Q59" i="19"/>
  <c r="Q58" i="19"/>
  <c r="Q50" i="19"/>
  <c r="Q49" i="19"/>
  <c r="Q48" i="19"/>
  <c r="Q47" i="19"/>
  <c r="Q46" i="19"/>
  <c r="Q45" i="19"/>
  <c r="Q44" i="19"/>
  <c r="Q43" i="19"/>
  <c r="Q42" i="19"/>
  <c r="G51" i="14"/>
  <c r="G28" i="14"/>
  <c r="G51" i="13"/>
  <c r="G28" i="13"/>
  <c r="G51" i="12"/>
  <c r="G28" i="12"/>
  <c r="G51" i="11"/>
  <c r="G28" i="11"/>
  <c r="G51" i="10"/>
  <c r="G28" i="10"/>
  <c r="G51" i="9"/>
  <c r="G28" i="9"/>
  <c r="G51" i="8"/>
  <c r="G28" i="8"/>
  <c r="G51" i="7"/>
  <c r="G28" i="7"/>
  <c r="G40" i="14"/>
  <c r="G17" i="14"/>
  <c r="G40" i="13"/>
  <c r="G17" i="13"/>
  <c r="G40" i="12"/>
  <c r="G17" i="12"/>
  <c r="G40" i="11"/>
  <c r="G17" i="11"/>
  <c r="G40" i="10"/>
  <c r="G17" i="10"/>
  <c r="G40" i="9"/>
  <c r="G17" i="9"/>
  <c r="G40" i="8"/>
  <c r="G17" i="8"/>
  <c r="G40" i="7"/>
  <c r="G17" i="7"/>
  <c r="N51" i="14"/>
  <c r="N50" i="14"/>
  <c r="N49" i="14"/>
  <c r="N48" i="14"/>
  <c r="N47" i="14"/>
  <c r="N46" i="14"/>
  <c r="N45" i="14"/>
  <c r="N40" i="14"/>
  <c r="N39" i="14"/>
  <c r="N38" i="14"/>
  <c r="N37" i="14"/>
  <c r="N36" i="14"/>
  <c r="N35" i="14"/>
  <c r="N34" i="14"/>
  <c r="N28" i="14"/>
  <c r="N27" i="14"/>
  <c r="N26" i="14"/>
  <c r="N25" i="14"/>
  <c r="N24" i="14"/>
  <c r="N23" i="14"/>
  <c r="N22" i="14"/>
  <c r="N17" i="14"/>
  <c r="N16" i="14"/>
  <c r="N15" i="14"/>
  <c r="N14" i="14"/>
  <c r="N13" i="14"/>
  <c r="N12" i="14"/>
  <c r="N11" i="14"/>
  <c r="N51" i="13"/>
  <c r="N50" i="13"/>
  <c r="N49" i="13"/>
  <c r="N48" i="13"/>
  <c r="N47" i="13"/>
  <c r="N46" i="13"/>
  <c r="N45" i="13"/>
  <c r="N40" i="13"/>
  <c r="N39" i="13"/>
  <c r="N38" i="13"/>
  <c r="N37" i="13"/>
  <c r="N36" i="13"/>
  <c r="N35" i="13"/>
  <c r="N34" i="13"/>
  <c r="N28" i="13"/>
  <c r="N27" i="13"/>
  <c r="N26" i="13"/>
  <c r="N25" i="13"/>
  <c r="N24" i="13"/>
  <c r="N23" i="13"/>
  <c r="N22" i="13"/>
  <c r="N17" i="13"/>
  <c r="N16" i="13"/>
  <c r="N15" i="13"/>
  <c r="N14" i="13"/>
  <c r="N13" i="13"/>
  <c r="N12" i="13"/>
  <c r="N11" i="13"/>
  <c r="N51" i="12"/>
  <c r="N50" i="12"/>
  <c r="N49" i="12"/>
  <c r="N48" i="12"/>
  <c r="N47" i="12"/>
  <c r="N46" i="12"/>
  <c r="N45" i="12"/>
  <c r="N40" i="12"/>
  <c r="N39" i="12"/>
  <c r="N38" i="12"/>
  <c r="N37" i="12"/>
  <c r="N36" i="12"/>
  <c r="N35" i="12"/>
  <c r="N34" i="12"/>
  <c r="N28" i="12"/>
  <c r="N27" i="12"/>
  <c r="N26" i="12"/>
  <c r="N25" i="12"/>
  <c r="N24" i="12"/>
  <c r="N23" i="12"/>
  <c r="N22" i="12"/>
  <c r="N17" i="12"/>
  <c r="N16" i="12"/>
  <c r="N15" i="12"/>
  <c r="N14" i="12"/>
  <c r="N13" i="12"/>
  <c r="N12" i="12"/>
  <c r="N11" i="12"/>
  <c r="N51" i="11"/>
  <c r="N50" i="11"/>
  <c r="N49" i="11"/>
  <c r="N48" i="11"/>
  <c r="N47" i="11"/>
  <c r="N46" i="11"/>
  <c r="N45" i="11"/>
  <c r="N40" i="11"/>
  <c r="N39" i="11"/>
  <c r="N38" i="11"/>
  <c r="N37" i="11"/>
  <c r="N36" i="11"/>
  <c r="N35" i="11"/>
  <c r="N34" i="11"/>
  <c r="N28" i="11"/>
  <c r="N27" i="11"/>
  <c r="N26" i="11"/>
  <c r="N25" i="11"/>
  <c r="N24" i="11"/>
  <c r="N23" i="11"/>
  <c r="N22" i="11"/>
  <c r="N17" i="11"/>
  <c r="N16" i="11"/>
  <c r="N15" i="11"/>
  <c r="N14" i="11"/>
  <c r="N13" i="11"/>
  <c r="N12" i="11"/>
  <c r="N11" i="11"/>
  <c r="N51" i="10"/>
  <c r="N50" i="10"/>
  <c r="N49" i="10"/>
  <c r="N48" i="10"/>
  <c r="N47" i="10"/>
  <c r="N46" i="10"/>
  <c r="N45" i="10"/>
  <c r="N40" i="10"/>
  <c r="N39" i="10"/>
  <c r="N38" i="10"/>
  <c r="N37" i="10"/>
  <c r="N36" i="10"/>
  <c r="N35" i="10"/>
  <c r="N34" i="10"/>
  <c r="N28" i="10"/>
  <c r="N27" i="10"/>
  <c r="N26" i="10"/>
  <c r="N25" i="10"/>
  <c r="N24" i="10"/>
  <c r="N23" i="10"/>
  <c r="N22" i="10"/>
  <c r="N17" i="10"/>
  <c r="N16" i="10"/>
  <c r="N15" i="10"/>
  <c r="N14" i="10"/>
  <c r="N13" i="10"/>
  <c r="N12" i="10"/>
  <c r="N11" i="10"/>
  <c r="N51" i="9"/>
  <c r="N50" i="9"/>
  <c r="N49" i="9"/>
  <c r="N48" i="9"/>
  <c r="N47" i="9"/>
  <c r="N46" i="9"/>
  <c r="N45" i="9"/>
  <c r="N40" i="9"/>
  <c r="N39" i="9"/>
  <c r="N38" i="9"/>
  <c r="N37" i="9"/>
  <c r="N36" i="9"/>
  <c r="N35" i="9"/>
  <c r="N34" i="9"/>
  <c r="N28" i="9"/>
  <c r="N27" i="9"/>
  <c r="N26" i="9"/>
  <c r="N25" i="9"/>
  <c r="N24" i="9"/>
  <c r="N23" i="9"/>
  <c r="N22" i="9"/>
  <c r="N51" i="8"/>
  <c r="N50" i="8"/>
  <c r="N49" i="8"/>
  <c r="N48" i="8"/>
  <c r="N47" i="8"/>
  <c r="N46" i="8"/>
  <c r="N45" i="8"/>
  <c r="N40" i="8"/>
  <c r="N39" i="8"/>
  <c r="N38" i="8"/>
  <c r="N37" i="8"/>
  <c r="N36" i="8"/>
  <c r="N35" i="8"/>
  <c r="N34" i="8"/>
  <c r="N28" i="8"/>
  <c r="N27" i="8"/>
  <c r="N26" i="8"/>
  <c r="N25" i="8"/>
  <c r="N24" i="8"/>
  <c r="N23" i="8"/>
  <c r="N22" i="8"/>
  <c r="N17" i="8"/>
  <c r="N16" i="8"/>
  <c r="N15" i="8"/>
  <c r="N14" i="8"/>
  <c r="N13" i="8"/>
  <c r="N12" i="8"/>
  <c r="N11" i="8"/>
  <c r="N51" i="7"/>
  <c r="N50" i="7"/>
  <c r="N49" i="7"/>
  <c r="N48" i="7"/>
  <c r="N47" i="7"/>
  <c r="N46" i="7"/>
  <c r="N45" i="7"/>
  <c r="N40" i="7"/>
  <c r="N39" i="7"/>
  <c r="N38" i="7"/>
  <c r="N37" i="7"/>
  <c r="N36" i="7"/>
  <c r="N35" i="7"/>
  <c r="N34" i="7"/>
  <c r="N28" i="7"/>
  <c r="N27" i="7"/>
  <c r="N26" i="7"/>
  <c r="N25" i="7"/>
  <c r="N24" i="7"/>
  <c r="N23" i="7"/>
  <c r="N22" i="7"/>
  <c r="N17" i="7"/>
  <c r="N16" i="7"/>
  <c r="N15" i="7"/>
  <c r="N14" i="7"/>
  <c r="N13" i="7"/>
  <c r="N12" i="7"/>
  <c r="N11" i="7"/>
  <c r="M46" i="14"/>
  <c r="K46" i="14"/>
  <c r="J46" i="14"/>
  <c r="I46" i="14"/>
  <c r="H46" i="14"/>
  <c r="M35" i="14"/>
  <c r="K35" i="14"/>
  <c r="J35" i="14"/>
  <c r="I35" i="14"/>
  <c r="H35" i="14"/>
  <c r="M23" i="14"/>
  <c r="K23" i="14"/>
  <c r="J23" i="14"/>
  <c r="I23" i="14"/>
  <c r="H23" i="14"/>
  <c r="M12" i="14"/>
  <c r="K12" i="14"/>
  <c r="J12" i="14"/>
  <c r="I12" i="14"/>
  <c r="H12" i="14"/>
  <c r="M46" i="13"/>
  <c r="K46" i="13"/>
  <c r="J46" i="13"/>
  <c r="I46" i="13"/>
  <c r="H46" i="13"/>
  <c r="M35" i="13"/>
  <c r="K35" i="13"/>
  <c r="J35" i="13"/>
  <c r="I35" i="13"/>
  <c r="H35" i="13"/>
  <c r="M23" i="13"/>
  <c r="K23" i="13"/>
  <c r="J23" i="13"/>
  <c r="I23" i="13"/>
  <c r="H23" i="13"/>
  <c r="M12" i="13"/>
  <c r="K12" i="13"/>
  <c r="J12" i="13"/>
  <c r="I12" i="13"/>
  <c r="H12" i="13"/>
  <c r="M46" i="12"/>
  <c r="K46" i="12"/>
  <c r="J46" i="12"/>
  <c r="I46" i="12"/>
  <c r="H46" i="12"/>
  <c r="M35" i="12"/>
  <c r="K35" i="12"/>
  <c r="J35" i="12"/>
  <c r="I35" i="12"/>
  <c r="H35" i="12"/>
  <c r="M23" i="12"/>
  <c r="K23" i="12"/>
  <c r="J23" i="12"/>
  <c r="I23" i="12"/>
  <c r="H23" i="12"/>
  <c r="M12" i="12"/>
  <c r="K12" i="12"/>
  <c r="J12" i="12"/>
  <c r="I12" i="12"/>
  <c r="H12" i="12"/>
  <c r="M46" i="11"/>
  <c r="K46" i="11"/>
  <c r="J46" i="11"/>
  <c r="I46" i="11"/>
  <c r="H46" i="11"/>
  <c r="M35" i="11"/>
  <c r="K35" i="11"/>
  <c r="J35" i="11"/>
  <c r="I35" i="11"/>
  <c r="H35" i="11"/>
  <c r="M23" i="11"/>
  <c r="K23" i="11"/>
  <c r="J23" i="11"/>
  <c r="I23" i="11"/>
  <c r="H23" i="11"/>
  <c r="M12" i="11"/>
  <c r="K12" i="11"/>
  <c r="J12" i="11"/>
  <c r="I12" i="11"/>
  <c r="H12" i="11"/>
  <c r="M46" i="10"/>
  <c r="K46" i="10"/>
  <c r="J46" i="10"/>
  <c r="I46" i="10"/>
  <c r="H46" i="10"/>
  <c r="M35" i="10"/>
  <c r="K35" i="10"/>
  <c r="J35" i="10"/>
  <c r="I35" i="10"/>
  <c r="H35" i="10"/>
  <c r="M23" i="10"/>
  <c r="K23" i="10"/>
  <c r="J23" i="10"/>
  <c r="I23" i="10"/>
  <c r="H23" i="10"/>
  <c r="M12" i="10"/>
  <c r="K12" i="10"/>
  <c r="J12" i="10"/>
  <c r="I12" i="10"/>
  <c r="H12" i="10"/>
  <c r="M46" i="9"/>
  <c r="K46" i="9"/>
  <c r="J46" i="9"/>
  <c r="I46" i="9"/>
  <c r="H46" i="9"/>
  <c r="M35" i="9"/>
  <c r="K35" i="9"/>
  <c r="J35" i="9"/>
  <c r="I35" i="9"/>
  <c r="H35" i="9"/>
  <c r="M23" i="9"/>
  <c r="K23" i="9"/>
  <c r="J23" i="9"/>
  <c r="I23" i="9"/>
  <c r="H23" i="9"/>
  <c r="N12" i="9"/>
  <c r="M12" i="9"/>
  <c r="K12" i="9"/>
  <c r="J12" i="9"/>
  <c r="I12" i="9"/>
  <c r="H12" i="9"/>
  <c r="M46" i="8"/>
  <c r="K46" i="8"/>
  <c r="J46" i="8"/>
  <c r="I46" i="8"/>
  <c r="H46" i="8"/>
  <c r="M35" i="8"/>
  <c r="K35" i="8"/>
  <c r="J35" i="8"/>
  <c r="I35" i="8"/>
  <c r="H35" i="8"/>
  <c r="M23" i="8"/>
  <c r="K23" i="8"/>
  <c r="J23" i="8"/>
  <c r="I23" i="8"/>
  <c r="H23" i="8"/>
  <c r="M12" i="8"/>
  <c r="K12" i="8"/>
  <c r="J12" i="8"/>
  <c r="I12" i="8"/>
  <c r="H12" i="8"/>
  <c r="H46" i="7"/>
  <c r="I46" i="7"/>
  <c r="J46" i="7"/>
  <c r="K46" i="7"/>
  <c r="M46" i="7"/>
  <c r="H35" i="7"/>
  <c r="I35" i="7"/>
  <c r="J35" i="7"/>
  <c r="K35" i="7"/>
  <c r="M35" i="7"/>
  <c r="H23" i="7"/>
  <c r="I23" i="7"/>
  <c r="J23" i="7"/>
  <c r="K23" i="7"/>
  <c r="M23" i="7"/>
  <c r="M12" i="7"/>
  <c r="H12" i="7"/>
  <c r="I12" i="7"/>
  <c r="J12" i="7"/>
  <c r="K12" i="7"/>
  <c r="M51" i="14"/>
  <c r="K51" i="14"/>
  <c r="J51" i="14"/>
  <c r="I51" i="14"/>
  <c r="H51" i="14"/>
  <c r="M50" i="14"/>
  <c r="K50" i="14"/>
  <c r="J50" i="14"/>
  <c r="I50" i="14"/>
  <c r="H50" i="14"/>
  <c r="M49" i="14"/>
  <c r="K49" i="14"/>
  <c r="J49" i="14"/>
  <c r="I49" i="14"/>
  <c r="H49" i="14"/>
  <c r="M48" i="14"/>
  <c r="K48" i="14"/>
  <c r="J48" i="14"/>
  <c r="I48" i="14"/>
  <c r="H48" i="14"/>
  <c r="M47" i="14"/>
  <c r="K47" i="14"/>
  <c r="J47" i="14"/>
  <c r="I47" i="14"/>
  <c r="H47" i="14"/>
  <c r="M45" i="14"/>
  <c r="K45" i="14"/>
  <c r="J45" i="14"/>
  <c r="I45" i="14"/>
  <c r="H45" i="14"/>
  <c r="M40" i="14"/>
  <c r="K40" i="14"/>
  <c r="J40" i="14"/>
  <c r="I40" i="14"/>
  <c r="H40" i="14"/>
  <c r="M39" i="14"/>
  <c r="K39" i="14"/>
  <c r="J39" i="14"/>
  <c r="I39" i="14"/>
  <c r="H39" i="14"/>
  <c r="M38" i="14"/>
  <c r="K38" i="14"/>
  <c r="J38" i="14"/>
  <c r="I38" i="14"/>
  <c r="H38" i="14"/>
  <c r="M37" i="14"/>
  <c r="K37" i="14"/>
  <c r="J37" i="14"/>
  <c r="I37" i="14"/>
  <c r="H37" i="14"/>
  <c r="M36" i="14"/>
  <c r="K36" i="14"/>
  <c r="J36" i="14"/>
  <c r="I36" i="14"/>
  <c r="H36" i="14"/>
  <c r="M34" i="14"/>
  <c r="K34" i="14"/>
  <c r="J34" i="14"/>
  <c r="I34" i="14"/>
  <c r="H34" i="14"/>
  <c r="M28" i="14"/>
  <c r="K28" i="14"/>
  <c r="J28" i="14"/>
  <c r="I28" i="14"/>
  <c r="H28" i="14"/>
  <c r="M27" i="14"/>
  <c r="K27" i="14"/>
  <c r="J27" i="14"/>
  <c r="I27" i="14"/>
  <c r="H27" i="14"/>
  <c r="M26" i="14"/>
  <c r="K26" i="14"/>
  <c r="J26" i="14"/>
  <c r="I26" i="14"/>
  <c r="H26" i="14"/>
  <c r="M25" i="14"/>
  <c r="K25" i="14"/>
  <c r="J25" i="14"/>
  <c r="I25" i="14"/>
  <c r="H25" i="14"/>
  <c r="M24" i="14"/>
  <c r="K24" i="14"/>
  <c r="J24" i="14"/>
  <c r="I24" i="14"/>
  <c r="H24" i="14"/>
  <c r="M22" i="14"/>
  <c r="K22" i="14"/>
  <c r="J22" i="14"/>
  <c r="I22" i="14"/>
  <c r="H22" i="14"/>
  <c r="B21" i="14"/>
  <c r="C21" i="14" s="1"/>
  <c r="D21" i="14" s="1"/>
  <c r="E21" i="14" s="1"/>
  <c r="F21" i="14" s="1"/>
  <c r="G21" i="14" s="1"/>
  <c r="M17" i="14"/>
  <c r="K17" i="14"/>
  <c r="J17" i="14"/>
  <c r="I17" i="14"/>
  <c r="H17" i="14"/>
  <c r="M16" i="14"/>
  <c r="K16" i="14"/>
  <c r="J16" i="14"/>
  <c r="I16" i="14"/>
  <c r="H16" i="14"/>
  <c r="M15" i="14"/>
  <c r="K15" i="14"/>
  <c r="J15" i="14"/>
  <c r="I15" i="14"/>
  <c r="H15" i="14"/>
  <c r="M14" i="14"/>
  <c r="K14" i="14"/>
  <c r="J14" i="14"/>
  <c r="I14" i="14"/>
  <c r="H14" i="14"/>
  <c r="M13" i="14"/>
  <c r="K13" i="14"/>
  <c r="J13" i="14"/>
  <c r="I13" i="14"/>
  <c r="H13" i="14"/>
  <c r="M11" i="14"/>
  <c r="K11" i="14"/>
  <c r="J11" i="14"/>
  <c r="I11" i="14"/>
  <c r="H11" i="14"/>
  <c r="C10" i="14"/>
  <c r="H10" i="14" s="1"/>
  <c r="H21" i="14" s="1"/>
  <c r="H33" i="14" s="1"/>
  <c r="H44" i="14" s="1"/>
  <c r="M51" i="13"/>
  <c r="K51" i="13"/>
  <c r="J51" i="13"/>
  <c r="I51" i="13"/>
  <c r="H51" i="13"/>
  <c r="M50" i="13"/>
  <c r="K50" i="13"/>
  <c r="J50" i="13"/>
  <c r="I50" i="13"/>
  <c r="H50" i="13"/>
  <c r="M49" i="13"/>
  <c r="K49" i="13"/>
  <c r="J49" i="13"/>
  <c r="I49" i="13"/>
  <c r="H49" i="13"/>
  <c r="M48" i="13"/>
  <c r="K48" i="13"/>
  <c r="J48" i="13"/>
  <c r="I48" i="13"/>
  <c r="H48" i="13"/>
  <c r="M47" i="13"/>
  <c r="K47" i="13"/>
  <c r="J47" i="13"/>
  <c r="I47" i="13"/>
  <c r="H47" i="13"/>
  <c r="M45" i="13"/>
  <c r="K45" i="13"/>
  <c r="J45" i="13"/>
  <c r="I45" i="13"/>
  <c r="H45" i="13"/>
  <c r="M40" i="13"/>
  <c r="K40" i="13"/>
  <c r="J40" i="13"/>
  <c r="I40" i="13"/>
  <c r="H40" i="13"/>
  <c r="M39" i="13"/>
  <c r="K39" i="13"/>
  <c r="J39" i="13"/>
  <c r="I39" i="13"/>
  <c r="H39" i="13"/>
  <c r="M38" i="13"/>
  <c r="K38" i="13"/>
  <c r="J38" i="13"/>
  <c r="I38" i="13"/>
  <c r="H38" i="13"/>
  <c r="M37" i="13"/>
  <c r="K37" i="13"/>
  <c r="J37" i="13"/>
  <c r="I37" i="13"/>
  <c r="H37" i="13"/>
  <c r="M36" i="13"/>
  <c r="K36" i="13"/>
  <c r="J36" i="13"/>
  <c r="I36" i="13"/>
  <c r="H36" i="13"/>
  <c r="M34" i="13"/>
  <c r="K34" i="13"/>
  <c r="J34" i="13"/>
  <c r="I34" i="13"/>
  <c r="H34" i="13"/>
  <c r="M28" i="13"/>
  <c r="K28" i="13"/>
  <c r="J28" i="13"/>
  <c r="I28" i="13"/>
  <c r="H28" i="13"/>
  <c r="M27" i="13"/>
  <c r="K27" i="13"/>
  <c r="J27" i="13"/>
  <c r="I27" i="13"/>
  <c r="H27" i="13"/>
  <c r="M26" i="13"/>
  <c r="K26" i="13"/>
  <c r="J26" i="13"/>
  <c r="I26" i="13"/>
  <c r="H26" i="13"/>
  <c r="M25" i="13"/>
  <c r="K25" i="13"/>
  <c r="J25" i="13"/>
  <c r="I25" i="13"/>
  <c r="H25" i="13"/>
  <c r="M24" i="13"/>
  <c r="K24" i="13"/>
  <c r="J24" i="13"/>
  <c r="I24" i="13"/>
  <c r="H24" i="13"/>
  <c r="M22" i="13"/>
  <c r="K22" i="13"/>
  <c r="J22" i="13"/>
  <c r="I22" i="13"/>
  <c r="H22" i="13"/>
  <c r="C21" i="13"/>
  <c r="D21" i="13" s="1"/>
  <c r="E21" i="13" s="1"/>
  <c r="F21" i="13" s="1"/>
  <c r="G21" i="13" s="1"/>
  <c r="B21" i="13"/>
  <c r="B33" i="13" s="1"/>
  <c r="M17" i="13"/>
  <c r="K17" i="13"/>
  <c r="J17" i="13"/>
  <c r="I17" i="13"/>
  <c r="H17" i="13"/>
  <c r="M16" i="13"/>
  <c r="K16" i="13"/>
  <c r="J16" i="13"/>
  <c r="I16" i="13"/>
  <c r="H16" i="13"/>
  <c r="M15" i="13"/>
  <c r="K15" i="13"/>
  <c r="J15" i="13"/>
  <c r="I15" i="13"/>
  <c r="H15" i="13"/>
  <c r="M14" i="13"/>
  <c r="K14" i="13"/>
  <c r="J14" i="13"/>
  <c r="I14" i="13"/>
  <c r="H14" i="13"/>
  <c r="M13" i="13"/>
  <c r="K13" i="13"/>
  <c r="J13" i="13"/>
  <c r="I13" i="13"/>
  <c r="H13" i="13"/>
  <c r="M11" i="13"/>
  <c r="K11" i="13"/>
  <c r="J11" i="13"/>
  <c r="I11" i="13"/>
  <c r="H11" i="13"/>
  <c r="H10" i="13"/>
  <c r="H21" i="13" s="1"/>
  <c r="H33" i="13" s="1"/>
  <c r="H44" i="13" s="1"/>
  <c r="C10" i="13"/>
  <c r="D10" i="13" s="1"/>
  <c r="M51" i="12"/>
  <c r="K51" i="12"/>
  <c r="J51" i="12"/>
  <c r="I51" i="12"/>
  <c r="H51" i="12"/>
  <c r="M50" i="12"/>
  <c r="K50" i="12"/>
  <c r="J50" i="12"/>
  <c r="I50" i="12"/>
  <c r="H50" i="12"/>
  <c r="M49" i="12"/>
  <c r="K49" i="12"/>
  <c r="J49" i="12"/>
  <c r="I49" i="12"/>
  <c r="H49" i="12"/>
  <c r="M48" i="12"/>
  <c r="K48" i="12"/>
  <c r="J48" i="12"/>
  <c r="I48" i="12"/>
  <c r="H48" i="12"/>
  <c r="M47" i="12"/>
  <c r="K47" i="12"/>
  <c r="J47" i="12"/>
  <c r="I47" i="12"/>
  <c r="H47" i="12"/>
  <c r="M45" i="12"/>
  <c r="K45" i="12"/>
  <c r="J45" i="12"/>
  <c r="I45" i="12"/>
  <c r="H45" i="12"/>
  <c r="M40" i="12"/>
  <c r="K40" i="12"/>
  <c r="J40" i="12"/>
  <c r="I40" i="12"/>
  <c r="H40" i="12"/>
  <c r="M39" i="12"/>
  <c r="K39" i="12"/>
  <c r="J39" i="12"/>
  <c r="I39" i="12"/>
  <c r="H39" i="12"/>
  <c r="M38" i="12"/>
  <c r="K38" i="12"/>
  <c r="J38" i="12"/>
  <c r="I38" i="12"/>
  <c r="H38" i="12"/>
  <c r="M37" i="12"/>
  <c r="K37" i="12"/>
  <c r="J37" i="12"/>
  <c r="I37" i="12"/>
  <c r="H37" i="12"/>
  <c r="M36" i="12"/>
  <c r="K36" i="12"/>
  <c r="J36" i="12"/>
  <c r="I36" i="12"/>
  <c r="H36" i="12"/>
  <c r="M34" i="12"/>
  <c r="K34" i="12"/>
  <c r="J34" i="12"/>
  <c r="I34" i="12"/>
  <c r="H34" i="12"/>
  <c r="M28" i="12"/>
  <c r="K28" i="12"/>
  <c r="J28" i="12"/>
  <c r="I28" i="12"/>
  <c r="H28" i="12"/>
  <c r="M27" i="12"/>
  <c r="K27" i="12"/>
  <c r="J27" i="12"/>
  <c r="I27" i="12"/>
  <c r="H27" i="12"/>
  <c r="M26" i="12"/>
  <c r="K26" i="12"/>
  <c r="J26" i="12"/>
  <c r="I26" i="12"/>
  <c r="H26" i="12"/>
  <c r="M25" i="12"/>
  <c r="K25" i="12"/>
  <c r="J25" i="12"/>
  <c r="I25" i="12"/>
  <c r="H25" i="12"/>
  <c r="M24" i="12"/>
  <c r="K24" i="12"/>
  <c r="J24" i="12"/>
  <c r="I24" i="12"/>
  <c r="H24" i="12"/>
  <c r="M22" i="12"/>
  <c r="K22" i="12"/>
  <c r="J22" i="12"/>
  <c r="I22" i="12"/>
  <c r="H22" i="12"/>
  <c r="B21" i="12"/>
  <c r="B33" i="12" s="1"/>
  <c r="B44" i="12" s="1"/>
  <c r="C44" i="12" s="1"/>
  <c r="D44" i="12" s="1"/>
  <c r="E44" i="12" s="1"/>
  <c r="F44" i="12" s="1"/>
  <c r="G44" i="12" s="1"/>
  <c r="M17" i="12"/>
  <c r="K17" i="12"/>
  <c r="J17" i="12"/>
  <c r="I17" i="12"/>
  <c r="H17" i="12"/>
  <c r="M16" i="12"/>
  <c r="K16" i="12"/>
  <c r="J16" i="12"/>
  <c r="I16" i="12"/>
  <c r="H16" i="12"/>
  <c r="M15" i="12"/>
  <c r="K15" i="12"/>
  <c r="J15" i="12"/>
  <c r="I15" i="12"/>
  <c r="H15" i="12"/>
  <c r="M14" i="12"/>
  <c r="K14" i="12"/>
  <c r="J14" i="12"/>
  <c r="I14" i="12"/>
  <c r="H14" i="12"/>
  <c r="M13" i="12"/>
  <c r="K13" i="12"/>
  <c r="J13" i="12"/>
  <c r="I13" i="12"/>
  <c r="H13" i="12"/>
  <c r="M11" i="12"/>
  <c r="K11" i="12"/>
  <c r="J11" i="12"/>
  <c r="I11" i="12"/>
  <c r="H11" i="12"/>
  <c r="C10" i="12"/>
  <c r="M51" i="11"/>
  <c r="K51" i="11"/>
  <c r="J51" i="11"/>
  <c r="I51" i="11"/>
  <c r="H51" i="11"/>
  <c r="M50" i="11"/>
  <c r="K50" i="11"/>
  <c r="J50" i="11"/>
  <c r="I50" i="11"/>
  <c r="H50" i="11"/>
  <c r="M49" i="11"/>
  <c r="K49" i="11"/>
  <c r="J49" i="11"/>
  <c r="I49" i="11"/>
  <c r="H49" i="11"/>
  <c r="M48" i="11"/>
  <c r="K48" i="11"/>
  <c r="J48" i="11"/>
  <c r="I48" i="11"/>
  <c r="H48" i="11"/>
  <c r="M47" i="11"/>
  <c r="K47" i="11"/>
  <c r="J47" i="11"/>
  <c r="I47" i="11"/>
  <c r="H47" i="11"/>
  <c r="M45" i="11"/>
  <c r="K45" i="11"/>
  <c r="J45" i="11"/>
  <c r="I45" i="11"/>
  <c r="H45" i="11"/>
  <c r="M40" i="11"/>
  <c r="K40" i="11"/>
  <c r="J40" i="11"/>
  <c r="I40" i="11"/>
  <c r="H40" i="11"/>
  <c r="M39" i="11"/>
  <c r="K39" i="11"/>
  <c r="J39" i="11"/>
  <c r="I39" i="11"/>
  <c r="H39" i="11"/>
  <c r="M38" i="11"/>
  <c r="K38" i="11"/>
  <c r="J38" i="11"/>
  <c r="I38" i="11"/>
  <c r="H38" i="11"/>
  <c r="M37" i="11"/>
  <c r="K37" i="11"/>
  <c r="J37" i="11"/>
  <c r="I37" i="11"/>
  <c r="H37" i="11"/>
  <c r="M36" i="11"/>
  <c r="K36" i="11"/>
  <c r="J36" i="11"/>
  <c r="I36" i="11"/>
  <c r="H36" i="11"/>
  <c r="M34" i="11"/>
  <c r="K34" i="11"/>
  <c r="J34" i="11"/>
  <c r="I34" i="11"/>
  <c r="H34" i="11"/>
  <c r="M28" i="11"/>
  <c r="K28" i="11"/>
  <c r="J28" i="11"/>
  <c r="I28" i="11"/>
  <c r="H28" i="11"/>
  <c r="M27" i="11"/>
  <c r="K27" i="11"/>
  <c r="J27" i="11"/>
  <c r="I27" i="11"/>
  <c r="H27" i="11"/>
  <c r="M26" i="11"/>
  <c r="K26" i="11"/>
  <c r="J26" i="11"/>
  <c r="I26" i="11"/>
  <c r="H26" i="11"/>
  <c r="M25" i="11"/>
  <c r="K25" i="11"/>
  <c r="J25" i="11"/>
  <c r="I25" i="11"/>
  <c r="H25" i="11"/>
  <c r="M24" i="11"/>
  <c r="K24" i="11"/>
  <c r="J24" i="11"/>
  <c r="I24" i="11"/>
  <c r="H24" i="11"/>
  <c r="M22" i="11"/>
  <c r="K22" i="11"/>
  <c r="J22" i="11"/>
  <c r="I22" i="11"/>
  <c r="H22" i="11"/>
  <c r="B21" i="11"/>
  <c r="C21" i="11" s="1"/>
  <c r="D21" i="11" s="1"/>
  <c r="E21" i="11" s="1"/>
  <c r="F21" i="11" s="1"/>
  <c r="G21" i="11" s="1"/>
  <c r="M17" i="11"/>
  <c r="K17" i="11"/>
  <c r="J17" i="11"/>
  <c r="I17" i="11"/>
  <c r="H17" i="11"/>
  <c r="M16" i="11"/>
  <c r="K16" i="11"/>
  <c r="J16" i="11"/>
  <c r="I16" i="11"/>
  <c r="H16" i="11"/>
  <c r="M15" i="11"/>
  <c r="K15" i="11"/>
  <c r="J15" i="11"/>
  <c r="I15" i="11"/>
  <c r="H15" i="11"/>
  <c r="M14" i="11"/>
  <c r="K14" i="11"/>
  <c r="J14" i="11"/>
  <c r="I14" i="11"/>
  <c r="H14" i="11"/>
  <c r="M13" i="11"/>
  <c r="K13" i="11"/>
  <c r="J13" i="11"/>
  <c r="I13" i="11"/>
  <c r="H13" i="11"/>
  <c r="M11" i="11"/>
  <c r="K11" i="11"/>
  <c r="J11" i="11"/>
  <c r="I11" i="11"/>
  <c r="H11" i="11"/>
  <c r="C10" i="11"/>
  <c r="M51" i="10"/>
  <c r="K51" i="10"/>
  <c r="J51" i="10"/>
  <c r="I51" i="10"/>
  <c r="H51" i="10"/>
  <c r="M50" i="10"/>
  <c r="K50" i="10"/>
  <c r="J50" i="10"/>
  <c r="I50" i="10"/>
  <c r="H50" i="10"/>
  <c r="M49" i="10"/>
  <c r="K49" i="10"/>
  <c r="J49" i="10"/>
  <c r="I49" i="10"/>
  <c r="H49" i="10"/>
  <c r="M48" i="10"/>
  <c r="K48" i="10"/>
  <c r="J48" i="10"/>
  <c r="I48" i="10"/>
  <c r="H48" i="10"/>
  <c r="M47" i="10"/>
  <c r="K47" i="10"/>
  <c r="J47" i="10"/>
  <c r="I47" i="10"/>
  <c r="H47" i="10"/>
  <c r="M45" i="10"/>
  <c r="K45" i="10"/>
  <c r="J45" i="10"/>
  <c r="I45" i="10"/>
  <c r="H45" i="10"/>
  <c r="M40" i="10"/>
  <c r="K40" i="10"/>
  <c r="J40" i="10"/>
  <c r="I40" i="10"/>
  <c r="H40" i="10"/>
  <c r="M39" i="10"/>
  <c r="K39" i="10"/>
  <c r="J39" i="10"/>
  <c r="I39" i="10"/>
  <c r="H39" i="10"/>
  <c r="M38" i="10"/>
  <c r="K38" i="10"/>
  <c r="J38" i="10"/>
  <c r="I38" i="10"/>
  <c r="H38" i="10"/>
  <c r="M37" i="10"/>
  <c r="K37" i="10"/>
  <c r="J37" i="10"/>
  <c r="I37" i="10"/>
  <c r="H37" i="10"/>
  <c r="M36" i="10"/>
  <c r="K36" i="10"/>
  <c r="J36" i="10"/>
  <c r="I36" i="10"/>
  <c r="H36" i="10"/>
  <c r="M34" i="10"/>
  <c r="K34" i="10"/>
  <c r="J34" i="10"/>
  <c r="I34" i="10"/>
  <c r="H34" i="10"/>
  <c r="M28" i="10"/>
  <c r="K28" i="10"/>
  <c r="J28" i="10"/>
  <c r="I28" i="10"/>
  <c r="H28" i="10"/>
  <c r="M27" i="10"/>
  <c r="K27" i="10"/>
  <c r="J27" i="10"/>
  <c r="I27" i="10"/>
  <c r="H27" i="10"/>
  <c r="M26" i="10"/>
  <c r="K26" i="10"/>
  <c r="J26" i="10"/>
  <c r="I26" i="10"/>
  <c r="H26" i="10"/>
  <c r="M25" i="10"/>
  <c r="K25" i="10"/>
  <c r="J25" i="10"/>
  <c r="I25" i="10"/>
  <c r="H25" i="10"/>
  <c r="M24" i="10"/>
  <c r="K24" i="10"/>
  <c r="J24" i="10"/>
  <c r="I24" i="10"/>
  <c r="H24" i="10"/>
  <c r="M22" i="10"/>
  <c r="K22" i="10"/>
  <c r="J22" i="10"/>
  <c r="I22" i="10"/>
  <c r="H22" i="10"/>
  <c r="B21" i="10"/>
  <c r="C21" i="10" s="1"/>
  <c r="D21" i="10" s="1"/>
  <c r="E21" i="10" s="1"/>
  <c r="F21" i="10" s="1"/>
  <c r="G21" i="10" s="1"/>
  <c r="M17" i="10"/>
  <c r="K17" i="10"/>
  <c r="J17" i="10"/>
  <c r="I17" i="10"/>
  <c r="H17" i="10"/>
  <c r="M16" i="10"/>
  <c r="K16" i="10"/>
  <c r="J16" i="10"/>
  <c r="I16" i="10"/>
  <c r="H16" i="10"/>
  <c r="M15" i="10"/>
  <c r="K15" i="10"/>
  <c r="J15" i="10"/>
  <c r="I15" i="10"/>
  <c r="H15" i="10"/>
  <c r="M14" i="10"/>
  <c r="K14" i="10"/>
  <c r="J14" i="10"/>
  <c r="I14" i="10"/>
  <c r="H14" i="10"/>
  <c r="M13" i="10"/>
  <c r="K13" i="10"/>
  <c r="J13" i="10"/>
  <c r="I13" i="10"/>
  <c r="H13" i="10"/>
  <c r="M11" i="10"/>
  <c r="K11" i="10"/>
  <c r="J11" i="10"/>
  <c r="I11" i="10"/>
  <c r="H11" i="10"/>
  <c r="C10" i="10"/>
  <c r="H10" i="10" s="1"/>
  <c r="H21" i="10" s="1"/>
  <c r="H33" i="10" s="1"/>
  <c r="H44" i="10" s="1"/>
  <c r="M51" i="9"/>
  <c r="K51" i="9"/>
  <c r="J51" i="9"/>
  <c r="I51" i="9"/>
  <c r="H51" i="9"/>
  <c r="M50" i="9"/>
  <c r="K50" i="9"/>
  <c r="J50" i="9"/>
  <c r="I50" i="9"/>
  <c r="H50" i="9"/>
  <c r="M49" i="9"/>
  <c r="K49" i="9"/>
  <c r="J49" i="9"/>
  <c r="I49" i="9"/>
  <c r="H49" i="9"/>
  <c r="M48" i="9"/>
  <c r="K48" i="9"/>
  <c r="J48" i="9"/>
  <c r="I48" i="9"/>
  <c r="H48" i="9"/>
  <c r="M47" i="9"/>
  <c r="K47" i="9"/>
  <c r="J47" i="9"/>
  <c r="I47" i="9"/>
  <c r="H47" i="9"/>
  <c r="M45" i="9"/>
  <c r="K45" i="9"/>
  <c r="J45" i="9"/>
  <c r="I45" i="9"/>
  <c r="H45" i="9"/>
  <c r="M40" i="9"/>
  <c r="K40" i="9"/>
  <c r="J40" i="9"/>
  <c r="I40" i="9"/>
  <c r="H40" i="9"/>
  <c r="M39" i="9"/>
  <c r="K39" i="9"/>
  <c r="J39" i="9"/>
  <c r="I39" i="9"/>
  <c r="H39" i="9"/>
  <c r="M38" i="9"/>
  <c r="K38" i="9"/>
  <c r="J38" i="9"/>
  <c r="I38" i="9"/>
  <c r="H38" i="9"/>
  <c r="M37" i="9"/>
  <c r="K37" i="9"/>
  <c r="J37" i="9"/>
  <c r="I37" i="9"/>
  <c r="H37" i="9"/>
  <c r="M36" i="9"/>
  <c r="K36" i="9"/>
  <c r="J36" i="9"/>
  <c r="I36" i="9"/>
  <c r="H36" i="9"/>
  <c r="M34" i="9"/>
  <c r="K34" i="9"/>
  <c r="J34" i="9"/>
  <c r="I34" i="9"/>
  <c r="H34" i="9"/>
  <c r="M28" i="9"/>
  <c r="K28" i="9"/>
  <c r="J28" i="9"/>
  <c r="I28" i="9"/>
  <c r="H28" i="9"/>
  <c r="M27" i="9"/>
  <c r="K27" i="9"/>
  <c r="J27" i="9"/>
  <c r="I27" i="9"/>
  <c r="H27" i="9"/>
  <c r="M26" i="9"/>
  <c r="K26" i="9"/>
  <c r="J26" i="9"/>
  <c r="I26" i="9"/>
  <c r="H26" i="9"/>
  <c r="M25" i="9"/>
  <c r="K25" i="9"/>
  <c r="J25" i="9"/>
  <c r="I25" i="9"/>
  <c r="H25" i="9"/>
  <c r="M24" i="9"/>
  <c r="K24" i="9"/>
  <c r="J24" i="9"/>
  <c r="I24" i="9"/>
  <c r="H24" i="9"/>
  <c r="M22" i="9"/>
  <c r="K22" i="9"/>
  <c r="J22" i="9"/>
  <c r="I22" i="9"/>
  <c r="H22" i="9"/>
  <c r="C21" i="9"/>
  <c r="D21" i="9" s="1"/>
  <c r="E21" i="9" s="1"/>
  <c r="F21" i="9" s="1"/>
  <c r="G21" i="9" s="1"/>
  <c r="B21" i="9"/>
  <c r="B33" i="9" s="1"/>
  <c r="N17" i="9"/>
  <c r="M17" i="9"/>
  <c r="K17" i="9"/>
  <c r="J17" i="9"/>
  <c r="I17" i="9"/>
  <c r="H17" i="9"/>
  <c r="N16" i="9"/>
  <c r="M16" i="9"/>
  <c r="K16" i="9"/>
  <c r="J16" i="9"/>
  <c r="I16" i="9"/>
  <c r="H16" i="9"/>
  <c r="N15" i="9"/>
  <c r="M15" i="9"/>
  <c r="K15" i="9"/>
  <c r="J15" i="9"/>
  <c r="I15" i="9"/>
  <c r="H15" i="9"/>
  <c r="N14" i="9"/>
  <c r="M14" i="9"/>
  <c r="K14" i="9"/>
  <c r="J14" i="9"/>
  <c r="I14" i="9"/>
  <c r="H14" i="9"/>
  <c r="N13" i="9"/>
  <c r="M13" i="9"/>
  <c r="K13" i="9"/>
  <c r="J13" i="9"/>
  <c r="I13" i="9"/>
  <c r="H13" i="9"/>
  <c r="N11" i="9"/>
  <c r="M11" i="9"/>
  <c r="K11" i="9"/>
  <c r="J11" i="9"/>
  <c r="I11" i="9"/>
  <c r="H11" i="9"/>
  <c r="C10" i="9"/>
  <c r="H10" i="9" s="1"/>
  <c r="H21" i="9" s="1"/>
  <c r="H33" i="9" s="1"/>
  <c r="H44" i="9" s="1"/>
  <c r="M51" i="8"/>
  <c r="K51" i="8"/>
  <c r="J51" i="8"/>
  <c r="I51" i="8"/>
  <c r="H51" i="8"/>
  <c r="M50" i="8"/>
  <c r="K50" i="8"/>
  <c r="J50" i="8"/>
  <c r="I50" i="8"/>
  <c r="H50" i="8"/>
  <c r="M49" i="8"/>
  <c r="K49" i="8"/>
  <c r="J49" i="8"/>
  <c r="I49" i="8"/>
  <c r="H49" i="8"/>
  <c r="M48" i="8"/>
  <c r="K48" i="8"/>
  <c r="J48" i="8"/>
  <c r="I48" i="8"/>
  <c r="H48" i="8"/>
  <c r="M47" i="8"/>
  <c r="K47" i="8"/>
  <c r="J47" i="8"/>
  <c r="I47" i="8"/>
  <c r="H47" i="8"/>
  <c r="M45" i="8"/>
  <c r="K45" i="8"/>
  <c r="J45" i="8"/>
  <c r="I45" i="8"/>
  <c r="H45" i="8"/>
  <c r="C44" i="8"/>
  <c r="D44" i="8" s="1"/>
  <c r="E44" i="8" s="1"/>
  <c r="F44" i="8" s="1"/>
  <c r="G44" i="8" s="1"/>
  <c r="M40" i="8"/>
  <c r="K40" i="8"/>
  <c r="J40" i="8"/>
  <c r="I40" i="8"/>
  <c r="H40" i="8"/>
  <c r="M39" i="8"/>
  <c r="K39" i="8"/>
  <c r="J39" i="8"/>
  <c r="I39" i="8"/>
  <c r="H39" i="8"/>
  <c r="M38" i="8"/>
  <c r="K38" i="8"/>
  <c r="J38" i="8"/>
  <c r="I38" i="8"/>
  <c r="H38" i="8"/>
  <c r="M37" i="8"/>
  <c r="K37" i="8"/>
  <c r="J37" i="8"/>
  <c r="I37" i="8"/>
  <c r="H37" i="8"/>
  <c r="M36" i="8"/>
  <c r="K36" i="8"/>
  <c r="J36" i="8"/>
  <c r="I36" i="8"/>
  <c r="H36" i="8"/>
  <c r="M34" i="8"/>
  <c r="K34" i="8"/>
  <c r="J34" i="8"/>
  <c r="I34" i="8"/>
  <c r="H34" i="8"/>
  <c r="M28" i="8"/>
  <c r="K28" i="8"/>
  <c r="J28" i="8"/>
  <c r="I28" i="8"/>
  <c r="H28" i="8"/>
  <c r="M27" i="8"/>
  <c r="K27" i="8"/>
  <c r="J27" i="8"/>
  <c r="I27" i="8"/>
  <c r="H27" i="8"/>
  <c r="M26" i="8"/>
  <c r="K26" i="8"/>
  <c r="J26" i="8"/>
  <c r="I26" i="8"/>
  <c r="H26" i="8"/>
  <c r="M25" i="8"/>
  <c r="K25" i="8"/>
  <c r="J25" i="8"/>
  <c r="I25" i="8"/>
  <c r="H25" i="8"/>
  <c r="M24" i="8"/>
  <c r="K24" i="8"/>
  <c r="J24" i="8"/>
  <c r="I24" i="8"/>
  <c r="H24" i="8"/>
  <c r="M22" i="8"/>
  <c r="K22" i="8"/>
  <c r="J22" i="8"/>
  <c r="I22" i="8"/>
  <c r="H22" i="8"/>
  <c r="B21" i="8"/>
  <c r="B33" i="8" s="1"/>
  <c r="B44" i="8" s="1"/>
  <c r="M17" i="8"/>
  <c r="K17" i="8"/>
  <c r="J17" i="8"/>
  <c r="I17" i="8"/>
  <c r="H17" i="8"/>
  <c r="M16" i="8"/>
  <c r="K16" i="8"/>
  <c r="J16" i="8"/>
  <c r="I16" i="8"/>
  <c r="H16" i="8"/>
  <c r="M15" i="8"/>
  <c r="K15" i="8"/>
  <c r="J15" i="8"/>
  <c r="I15" i="8"/>
  <c r="H15" i="8"/>
  <c r="M14" i="8"/>
  <c r="K14" i="8"/>
  <c r="J14" i="8"/>
  <c r="I14" i="8"/>
  <c r="H14" i="8"/>
  <c r="M13" i="8"/>
  <c r="K13" i="8"/>
  <c r="J13" i="8"/>
  <c r="I13" i="8"/>
  <c r="H13" i="8"/>
  <c r="M11" i="8"/>
  <c r="K11" i="8"/>
  <c r="J11" i="8"/>
  <c r="I11" i="8"/>
  <c r="H11" i="8"/>
  <c r="C10" i="8"/>
  <c r="M51" i="7"/>
  <c r="K51" i="7"/>
  <c r="J51" i="7"/>
  <c r="I51" i="7"/>
  <c r="H51" i="7"/>
  <c r="M50" i="7"/>
  <c r="K50" i="7"/>
  <c r="J50" i="7"/>
  <c r="I50" i="7"/>
  <c r="H50" i="7"/>
  <c r="M49" i="7"/>
  <c r="K49" i="7"/>
  <c r="J49" i="7"/>
  <c r="I49" i="7"/>
  <c r="H49" i="7"/>
  <c r="M48" i="7"/>
  <c r="K48" i="7"/>
  <c r="J48" i="7"/>
  <c r="I48" i="7"/>
  <c r="H48" i="7"/>
  <c r="M47" i="7"/>
  <c r="K47" i="7"/>
  <c r="J47" i="7"/>
  <c r="I47" i="7"/>
  <c r="H47" i="7"/>
  <c r="M45" i="7"/>
  <c r="K45" i="7"/>
  <c r="J45" i="7"/>
  <c r="I45" i="7"/>
  <c r="H45" i="7"/>
  <c r="M40" i="7"/>
  <c r="K40" i="7"/>
  <c r="J40" i="7"/>
  <c r="I40" i="7"/>
  <c r="H40" i="7"/>
  <c r="M39" i="7"/>
  <c r="K39" i="7"/>
  <c r="J39" i="7"/>
  <c r="I39" i="7"/>
  <c r="H39" i="7"/>
  <c r="M38" i="7"/>
  <c r="K38" i="7"/>
  <c r="J38" i="7"/>
  <c r="I38" i="7"/>
  <c r="H38" i="7"/>
  <c r="M37" i="7"/>
  <c r="K37" i="7"/>
  <c r="J37" i="7"/>
  <c r="I37" i="7"/>
  <c r="H37" i="7"/>
  <c r="M36" i="7"/>
  <c r="K36" i="7"/>
  <c r="J36" i="7"/>
  <c r="I36" i="7"/>
  <c r="H36" i="7"/>
  <c r="M34" i="7"/>
  <c r="K34" i="7"/>
  <c r="J34" i="7"/>
  <c r="I34" i="7"/>
  <c r="H34" i="7"/>
  <c r="M28" i="7"/>
  <c r="K28" i="7"/>
  <c r="J28" i="7"/>
  <c r="I28" i="7"/>
  <c r="H28" i="7"/>
  <c r="M27" i="7"/>
  <c r="K27" i="7"/>
  <c r="J27" i="7"/>
  <c r="I27" i="7"/>
  <c r="H27" i="7"/>
  <c r="M26" i="7"/>
  <c r="K26" i="7"/>
  <c r="J26" i="7"/>
  <c r="I26" i="7"/>
  <c r="H26" i="7"/>
  <c r="M25" i="7"/>
  <c r="K25" i="7"/>
  <c r="J25" i="7"/>
  <c r="I25" i="7"/>
  <c r="H25" i="7"/>
  <c r="M24" i="7"/>
  <c r="K24" i="7"/>
  <c r="J24" i="7"/>
  <c r="I24" i="7"/>
  <c r="H24" i="7"/>
  <c r="M22" i="7"/>
  <c r="K22" i="7"/>
  <c r="J22" i="7"/>
  <c r="I22" i="7"/>
  <c r="H22" i="7"/>
  <c r="B21" i="7"/>
  <c r="C21" i="7" s="1"/>
  <c r="D21" i="7" s="1"/>
  <c r="E21" i="7" s="1"/>
  <c r="F21" i="7" s="1"/>
  <c r="G21" i="7" s="1"/>
  <c r="M17" i="7"/>
  <c r="K17" i="7"/>
  <c r="J17" i="7"/>
  <c r="I17" i="7"/>
  <c r="H17" i="7"/>
  <c r="M16" i="7"/>
  <c r="K16" i="7"/>
  <c r="J16" i="7"/>
  <c r="I16" i="7"/>
  <c r="H16" i="7"/>
  <c r="M15" i="7"/>
  <c r="K15" i="7"/>
  <c r="J15" i="7"/>
  <c r="I15" i="7"/>
  <c r="H15" i="7"/>
  <c r="M14" i="7"/>
  <c r="K14" i="7"/>
  <c r="J14" i="7"/>
  <c r="I14" i="7"/>
  <c r="H14" i="7"/>
  <c r="M13" i="7"/>
  <c r="K13" i="7"/>
  <c r="J13" i="7"/>
  <c r="I13" i="7"/>
  <c r="H13" i="7"/>
  <c r="M11" i="7"/>
  <c r="K11" i="7"/>
  <c r="J11" i="7"/>
  <c r="I11" i="7"/>
  <c r="H11" i="7"/>
  <c r="C10" i="7"/>
  <c r="D10" i="7" s="1"/>
  <c r="N38" i="6"/>
  <c r="M38" i="6"/>
  <c r="K38" i="6"/>
  <c r="J38" i="6"/>
  <c r="I38" i="6"/>
  <c r="H38" i="6"/>
  <c r="N37" i="6"/>
  <c r="M37" i="6"/>
  <c r="K37" i="6"/>
  <c r="J37" i="6"/>
  <c r="I37" i="6"/>
  <c r="H37" i="6"/>
  <c r="N36" i="6"/>
  <c r="M36" i="6"/>
  <c r="K36" i="6"/>
  <c r="J36" i="6"/>
  <c r="I36" i="6"/>
  <c r="H36" i="6"/>
  <c r="N35" i="6"/>
  <c r="M35" i="6"/>
  <c r="K35" i="6"/>
  <c r="J35" i="6"/>
  <c r="I35" i="6"/>
  <c r="H35" i="6"/>
  <c r="N34" i="6"/>
  <c r="M34" i="6"/>
  <c r="K34" i="6"/>
  <c r="J34" i="6"/>
  <c r="I34" i="6"/>
  <c r="H34" i="6"/>
  <c r="N33" i="6"/>
  <c r="M33" i="6"/>
  <c r="K33" i="6"/>
  <c r="J33" i="6"/>
  <c r="I33" i="6"/>
  <c r="H33" i="6"/>
  <c r="H32" i="6"/>
  <c r="C32" i="6"/>
  <c r="D32" i="6" s="1"/>
  <c r="N28" i="6"/>
  <c r="M28" i="6"/>
  <c r="K28" i="6"/>
  <c r="J28" i="6"/>
  <c r="I28" i="6"/>
  <c r="H28" i="6"/>
  <c r="N27" i="6"/>
  <c r="M27" i="6"/>
  <c r="K27" i="6"/>
  <c r="J27" i="6"/>
  <c r="I27" i="6"/>
  <c r="H27" i="6"/>
  <c r="N26" i="6"/>
  <c r="M26" i="6"/>
  <c r="K26" i="6"/>
  <c r="J26" i="6"/>
  <c r="I26" i="6"/>
  <c r="H26" i="6"/>
  <c r="N25" i="6"/>
  <c r="M25" i="6"/>
  <c r="K25" i="6"/>
  <c r="J25" i="6"/>
  <c r="I25" i="6"/>
  <c r="H25" i="6"/>
  <c r="N24" i="6"/>
  <c r="M24" i="6"/>
  <c r="K24" i="6"/>
  <c r="J24" i="6"/>
  <c r="I24" i="6"/>
  <c r="H24" i="6"/>
  <c r="N23" i="6"/>
  <c r="M23" i="6"/>
  <c r="K23" i="6"/>
  <c r="J23" i="6"/>
  <c r="I23" i="6"/>
  <c r="H23" i="6"/>
  <c r="N22" i="6"/>
  <c r="M22" i="6"/>
  <c r="K22" i="6"/>
  <c r="J22" i="6"/>
  <c r="I22" i="6"/>
  <c r="H22" i="6"/>
  <c r="C21" i="6"/>
  <c r="H21" i="6" s="1"/>
  <c r="N17" i="6"/>
  <c r="M17" i="6"/>
  <c r="K17" i="6"/>
  <c r="J17" i="6"/>
  <c r="I17" i="6"/>
  <c r="H17" i="6"/>
  <c r="N16" i="6"/>
  <c r="M16" i="6"/>
  <c r="K16" i="6"/>
  <c r="J16" i="6"/>
  <c r="I16" i="6"/>
  <c r="H16" i="6"/>
  <c r="N15" i="6"/>
  <c r="M15" i="6"/>
  <c r="K15" i="6"/>
  <c r="J15" i="6"/>
  <c r="I15" i="6"/>
  <c r="H15" i="6"/>
  <c r="N14" i="6"/>
  <c r="M14" i="6"/>
  <c r="K14" i="6"/>
  <c r="J14" i="6"/>
  <c r="I14" i="6"/>
  <c r="H14" i="6"/>
  <c r="N13" i="6"/>
  <c r="M13" i="6"/>
  <c r="K13" i="6"/>
  <c r="J13" i="6"/>
  <c r="I13" i="6"/>
  <c r="H13" i="6"/>
  <c r="N12" i="6"/>
  <c r="M12" i="6"/>
  <c r="K12" i="6"/>
  <c r="J12" i="6"/>
  <c r="I12" i="6"/>
  <c r="H12" i="6"/>
  <c r="N11" i="6"/>
  <c r="M11" i="6"/>
  <c r="K11" i="6"/>
  <c r="J11" i="6"/>
  <c r="I11" i="6"/>
  <c r="H11" i="6"/>
  <c r="C10" i="6"/>
  <c r="H10" i="6" s="1"/>
  <c r="N38" i="5"/>
  <c r="M38" i="5"/>
  <c r="K38" i="5"/>
  <c r="J38" i="5"/>
  <c r="I38" i="5"/>
  <c r="H38" i="5"/>
  <c r="N37" i="5"/>
  <c r="M37" i="5"/>
  <c r="K37" i="5"/>
  <c r="J37" i="5"/>
  <c r="I37" i="5"/>
  <c r="H37" i="5"/>
  <c r="N36" i="5"/>
  <c r="M36" i="5"/>
  <c r="K36" i="5"/>
  <c r="J36" i="5"/>
  <c r="I36" i="5"/>
  <c r="H36" i="5"/>
  <c r="N35" i="5"/>
  <c r="M35" i="5"/>
  <c r="K35" i="5"/>
  <c r="J35" i="5"/>
  <c r="I35" i="5"/>
  <c r="H35" i="5"/>
  <c r="N34" i="5"/>
  <c r="M34" i="5"/>
  <c r="K34" i="5"/>
  <c r="J34" i="5"/>
  <c r="I34" i="5"/>
  <c r="H34" i="5"/>
  <c r="N33" i="5"/>
  <c r="M33" i="5"/>
  <c r="K33" i="5"/>
  <c r="J33" i="5"/>
  <c r="I33" i="5"/>
  <c r="H33" i="5"/>
  <c r="C32" i="5"/>
  <c r="H32" i="5" s="1"/>
  <c r="N28" i="5"/>
  <c r="M28" i="5"/>
  <c r="K28" i="5"/>
  <c r="J28" i="5"/>
  <c r="I28" i="5"/>
  <c r="H28" i="5"/>
  <c r="N27" i="5"/>
  <c r="M27" i="5"/>
  <c r="K27" i="5"/>
  <c r="J27" i="5"/>
  <c r="I27" i="5"/>
  <c r="H27" i="5"/>
  <c r="N26" i="5"/>
  <c r="M26" i="5"/>
  <c r="K26" i="5"/>
  <c r="J26" i="5"/>
  <c r="I26" i="5"/>
  <c r="H26" i="5"/>
  <c r="N25" i="5"/>
  <c r="M25" i="5"/>
  <c r="K25" i="5"/>
  <c r="J25" i="5"/>
  <c r="I25" i="5"/>
  <c r="H25" i="5"/>
  <c r="N24" i="5"/>
  <c r="M24" i="5"/>
  <c r="K24" i="5"/>
  <c r="J24" i="5"/>
  <c r="I24" i="5"/>
  <c r="H24" i="5"/>
  <c r="N23" i="5"/>
  <c r="M23" i="5"/>
  <c r="K23" i="5"/>
  <c r="J23" i="5"/>
  <c r="I23" i="5"/>
  <c r="H23" i="5"/>
  <c r="N22" i="5"/>
  <c r="M22" i="5"/>
  <c r="K22" i="5"/>
  <c r="J22" i="5"/>
  <c r="I22" i="5"/>
  <c r="H22" i="5"/>
  <c r="C21" i="5"/>
  <c r="H21" i="5" s="1"/>
  <c r="N17" i="5"/>
  <c r="M17" i="5"/>
  <c r="K17" i="5"/>
  <c r="J17" i="5"/>
  <c r="I17" i="5"/>
  <c r="H17" i="5"/>
  <c r="N16" i="5"/>
  <c r="M16" i="5"/>
  <c r="K16" i="5"/>
  <c r="J16" i="5"/>
  <c r="I16" i="5"/>
  <c r="H16" i="5"/>
  <c r="N15" i="5"/>
  <c r="M15" i="5"/>
  <c r="K15" i="5"/>
  <c r="J15" i="5"/>
  <c r="I15" i="5"/>
  <c r="H15" i="5"/>
  <c r="N14" i="5"/>
  <c r="M14" i="5"/>
  <c r="K14" i="5"/>
  <c r="J14" i="5"/>
  <c r="I14" i="5"/>
  <c r="H14" i="5"/>
  <c r="N13" i="5"/>
  <c r="M13" i="5"/>
  <c r="K13" i="5"/>
  <c r="J13" i="5"/>
  <c r="I13" i="5"/>
  <c r="H13" i="5"/>
  <c r="N12" i="5"/>
  <c r="M12" i="5"/>
  <c r="K12" i="5"/>
  <c r="J12" i="5"/>
  <c r="I12" i="5"/>
  <c r="H12" i="5"/>
  <c r="N11" i="5"/>
  <c r="M11" i="5"/>
  <c r="K11" i="5"/>
  <c r="J11" i="5"/>
  <c r="I11" i="5"/>
  <c r="H11" i="5"/>
  <c r="C10" i="5"/>
  <c r="M66" i="3"/>
  <c r="L66" i="3"/>
  <c r="J66" i="3"/>
  <c r="M65" i="3"/>
  <c r="L65" i="3"/>
  <c r="J65" i="3"/>
  <c r="M64" i="3"/>
  <c r="L64" i="3"/>
  <c r="J64" i="3"/>
  <c r="M63" i="3"/>
  <c r="L63" i="3"/>
  <c r="J63" i="3"/>
  <c r="M62" i="3"/>
  <c r="L62" i="3"/>
  <c r="J62" i="3"/>
  <c r="M60" i="3"/>
  <c r="L60" i="3"/>
  <c r="J60" i="3"/>
  <c r="M59" i="3"/>
  <c r="L59" i="3"/>
  <c r="J59" i="3"/>
  <c r="M58" i="3"/>
  <c r="L58" i="3"/>
  <c r="J58" i="3"/>
  <c r="M57" i="3"/>
  <c r="L57" i="3"/>
  <c r="J57" i="3"/>
  <c r="M56" i="3"/>
  <c r="L56" i="3"/>
  <c r="J56" i="3"/>
  <c r="M54" i="3"/>
  <c r="L54" i="3"/>
  <c r="J54" i="3"/>
  <c r="M53" i="3"/>
  <c r="L53" i="3"/>
  <c r="J53" i="3"/>
  <c r="M52" i="3"/>
  <c r="L52" i="3"/>
  <c r="J52" i="3"/>
  <c r="M51" i="3"/>
  <c r="L51" i="3"/>
  <c r="J51" i="3"/>
  <c r="M50" i="3"/>
  <c r="L50" i="3"/>
  <c r="J50" i="3"/>
  <c r="M49" i="3"/>
  <c r="L49" i="3"/>
  <c r="J49" i="3"/>
  <c r="M48" i="3"/>
  <c r="L48" i="3"/>
  <c r="J48" i="3"/>
  <c r="M47" i="3"/>
  <c r="L47" i="3"/>
  <c r="J47" i="3"/>
  <c r="M46" i="3"/>
  <c r="L46" i="3"/>
  <c r="J46" i="3"/>
  <c r="M43" i="3"/>
  <c r="L43" i="3"/>
  <c r="J43" i="3"/>
  <c r="M42" i="3"/>
  <c r="L42" i="3"/>
  <c r="J42" i="3"/>
  <c r="M41" i="3"/>
  <c r="L41" i="3"/>
  <c r="J41" i="3"/>
  <c r="M40" i="3"/>
  <c r="L40" i="3"/>
  <c r="J40" i="3"/>
  <c r="M39" i="3"/>
  <c r="L39" i="3"/>
  <c r="J39" i="3"/>
  <c r="M37" i="3"/>
  <c r="L37" i="3"/>
  <c r="J37" i="3"/>
  <c r="M36" i="3"/>
  <c r="L36" i="3"/>
  <c r="J36" i="3"/>
  <c r="M35" i="3"/>
  <c r="L35" i="3"/>
  <c r="J35" i="3"/>
  <c r="M34" i="3"/>
  <c r="L34" i="3"/>
  <c r="J34" i="3"/>
  <c r="M33" i="3"/>
  <c r="L33" i="3"/>
  <c r="J33" i="3"/>
  <c r="M31" i="3"/>
  <c r="L31" i="3"/>
  <c r="J31" i="3"/>
  <c r="M30" i="3"/>
  <c r="L30" i="3"/>
  <c r="J30" i="3"/>
  <c r="M29" i="3"/>
  <c r="L29" i="3"/>
  <c r="J29" i="3"/>
  <c r="M28" i="3"/>
  <c r="L28" i="3"/>
  <c r="J28" i="3"/>
  <c r="M27" i="3"/>
  <c r="L27" i="3"/>
  <c r="J27" i="3"/>
  <c r="M26" i="3"/>
  <c r="L26" i="3"/>
  <c r="J26" i="3"/>
  <c r="M25" i="3"/>
  <c r="L25" i="3"/>
  <c r="J25" i="3"/>
  <c r="M24" i="3"/>
  <c r="L24" i="3"/>
  <c r="J24" i="3"/>
  <c r="M23" i="3"/>
  <c r="L23" i="3"/>
  <c r="J23" i="3"/>
  <c r="M20" i="3"/>
  <c r="L20" i="3"/>
  <c r="J20" i="3"/>
  <c r="M19" i="3"/>
  <c r="L19" i="3"/>
  <c r="J19" i="3"/>
  <c r="M18" i="3"/>
  <c r="L18" i="3"/>
  <c r="J18" i="3"/>
  <c r="M17" i="3"/>
  <c r="L17" i="3"/>
  <c r="J17" i="3"/>
  <c r="M16" i="3"/>
  <c r="L16" i="3"/>
  <c r="J16" i="3"/>
  <c r="M14" i="3"/>
  <c r="L14" i="3"/>
  <c r="M13" i="3"/>
  <c r="L13" i="3"/>
  <c r="M11" i="3"/>
  <c r="L11" i="3"/>
  <c r="M56" i="2"/>
  <c r="L56" i="2"/>
  <c r="J56" i="2"/>
  <c r="L55" i="2"/>
  <c r="M55" i="2" s="1"/>
  <c r="J55" i="2"/>
  <c r="M54" i="2"/>
  <c r="L54" i="2"/>
  <c r="J54" i="2"/>
  <c r="M53" i="2"/>
  <c r="L53" i="2"/>
  <c r="J53" i="2"/>
  <c r="M52" i="2"/>
  <c r="L52" i="2"/>
  <c r="J52" i="2"/>
  <c r="L50" i="2"/>
  <c r="M50" i="2" s="1"/>
  <c r="J50" i="2"/>
  <c r="L49" i="2"/>
  <c r="M49" i="2" s="1"/>
  <c r="J49" i="2"/>
  <c r="M48" i="2"/>
  <c r="L48" i="2"/>
  <c r="J48" i="2"/>
  <c r="M46" i="2"/>
  <c r="L46" i="2"/>
  <c r="J46" i="2"/>
  <c r="L45" i="2"/>
  <c r="M45" i="2" s="1"/>
  <c r="J45" i="2"/>
  <c r="L44" i="2"/>
  <c r="M44" i="2" s="1"/>
  <c r="J44" i="2"/>
  <c r="M43" i="2"/>
  <c r="L43" i="2"/>
  <c r="J43" i="2"/>
  <c r="M42" i="2"/>
  <c r="L42" i="2"/>
  <c r="J42" i="2"/>
  <c r="L41" i="2"/>
  <c r="M41" i="2" s="1"/>
  <c r="J41" i="2"/>
  <c r="L40" i="2"/>
  <c r="M40" i="2" s="1"/>
  <c r="J40" i="2"/>
  <c r="M39" i="2"/>
  <c r="L39" i="2"/>
  <c r="J39" i="2"/>
  <c r="M38" i="2"/>
  <c r="L38" i="2"/>
  <c r="J38" i="2"/>
  <c r="L37" i="2"/>
  <c r="M37" i="2" s="1"/>
  <c r="J37" i="2"/>
  <c r="L36" i="2"/>
  <c r="M36" i="2" s="1"/>
  <c r="J36" i="2"/>
  <c r="M34" i="2"/>
  <c r="L34" i="2"/>
  <c r="J34" i="2"/>
  <c r="M33" i="2"/>
  <c r="L33" i="2"/>
  <c r="J33" i="2"/>
  <c r="L32" i="2"/>
  <c r="M32" i="2" s="1"/>
  <c r="J32" i="2"/>
  <c r="L31" i="2"/>
  <c r="M31" i="2" s="1"/>
  <c r="J31" i="2"/>
  <c r="M30" i="2"/>
  <c r="L30" i="2"/>
  <c r="J30" i="2"/>
  <c r="M29" i="2"/>
  <c r="L29" i="2"/>
  <c r="J29" i="2"/>
  <c r="L28" i="2"/>
  <c r="M28" i="2" s="1"/>
  <c r="J28" i="2"/>
  <c r="L27" i="2"/>
  <c r="M27" i="2" s="1"/>
  <c r="J27" i="2"/>
  <c r="M25" i="2"/>
  <c r="L25" i="2"/>
  <c r="J25" i="2"/>
  <c r="M24" i="2"/>
  <c r="L24" i="2"/>
  <c r="J24" i="2"/>
  <c r="L22" i="2"/>
  <c r="M22" i="2" s="1"/>
  <c r="J22" i="2"/>
  <c r="L21" i="2"/>
  <c r="M21" i="2" s="1"/>
  <c r="J21" i="2"/>
  <c r="M20" i="2"/>
  <c r="L20" i="2"/>
  <c r="J20" i="2"/>
  <c r="M19" i="2"/>
  <c r="L19" i="2"/>
  <c r="J19" i="2"/>
  <c r="L18" i="2"/>
  <c r="M18" i="2" s="1"/>
  <c r="J18" i="2"/>
  <c r="L17" i="2"/>
  <c r="M17" i="2" s="1"/>
  <c r="J17" i="2"/>
  <c r="M16" i="2"/>
  <c r="L16" i="2"/>
  <c r="J16" i="2"/>
  <c r="M15" i="2"/>
  <c r="L15" i="2"/>
  <c r="J15" i="2"/>
  <c r="L14" i="2"/>
  <c r="M14" i="2" s="1"/>
  <c r="J14" i="2"/>
  <c r="L13" i="2"/>
  <c r="M13" i="2" s="1"/>
  <c r="J13" i="2"/>
  <c r="M12" i="2"/>
  <c r="L12" i="2"/>
  <c r="J12" i="2"/>
  <c r="M11" i="2"/>
  <c r="L11" i="2"/>
  <c r="J11" i="2"/>
  <c r="L10" i="2"/>
  <c r="M10" i="2" s="1"/>
  <c r="J10" i="2"/>
  <c r="L9" i="2"/>
  <c r="M9" i="2" s="1"/>
  <c r="J9" i="2"/>
  <c r="M8" i="2"/>
  <c r="L8" i="2"/>
  <c r="J8" i="2"/>
  <c r="I32" i="5" l="1"/>
  <c r="D32" i="5"/>
  <c r="D21" i="6"/>
  <c r="I32" i="6"/>
  <c r="C21" i="12"/>
  <c r="D21" i="12" s="1"/>
  <c r="E21" i="12" s="1"/>
  <c r="F21" i="12" s="1"/>
  <c r="G21" i="12" s="1"/>
  <c r="D10" i="9"/>
  <c r="C21" i="8"/>
  <c r="D21" i="8" s="1"/>
  <c r="E21" i="8" s="1"/>
  <c r="F21" i="8" s="1"/>
  <c r="G21" i="8" s="1"/>
  <c r="H10" i="7"/>
  <c r="H21" i="7" s="1"/>
  <c r="H33" i="7" s="1"/>
  <c r="H44" i="7" s="1"/>
  <c r="E10" i="7"/>
  <c r="J10" i="7" s="1"/>
  <c r="J21" i="7" s="1"/>
  <c r="J33" i="7" s="1"/>
  <c r="J44" i="7" s="1"/>
  <c r="I10" i="7"/>
  <c r="I21" i="7" s="1"/>
  <c r="I33" i="7" s="1"/>
  <c r="I44" i="7" s="1"/>
  <c r="C33" i="12"/>
  <c r="D33" i="12" s="1"/>
  <c r="E33" i="12" s="1"/>
  <c r="F33" i="12" s="1"/>
  <c r="G33" i="12" s="1"/>
  <c r="I10" i="8"/>
  <c r="I21" i="8" s="1"/>
  <c r="I33" i="8" s="1"/>
  <c r="I44" i="8" s="1"/>
  <c r="H10" i="8"/>
  <c r="H21" i="8" s="1"/>
  <c r="H33" i="8" s="1"/>
  <c r="H44" i="8" s="1"/>
  <c r="D10" i="8"/>
  <c r="B33" i="11"/>
  <c r="I10" i="13"/>
  <c r="I21" i="13" s="1"/>
  <c r="I33" i="13" s="1"/>
  <c r="I44" i="13" s="1"/>
  <c r="E10" i="13"/>
  <c r="J10" i="13" s="1"/>
  <c r="J21" i="13" s="1"/>
  <c r="J33" i="13" s="1"/>
  <c r="J44" i="13" s="1"/>
  <c r="D10" i="5"/>
  <c r="I10" i="5" s="1"/>
  <c r="H10" i="5"/>
  <c r="E32" i="6"/>
  <c r="J32" i="6" s="1"/>
  <c r="F10" i="7"/>
  <c r="B33" i="7"/>
  <c r="I10" i="9"/>
  <c r="I21" i="9" s="1"/>
  <c r="I33" i="9" s="1"/>
  <c r="I44" i="9" s="1"/>
  <c r="E10" i="9"/>
  <c r="H10" i="12"/>
  <c r="H21" i="12" s="1"/>
  <c r="H33" i="12" s="1"/>
  <c r="H44" i="12" s="1"/>
  <c r="D10" i="12"/>
  <c r="C33" i="9"/>
  <c r="D33" i="9" s="1"/>
  <c r="E33" i="9" s="1"/>
  <c r="F33" i="9" s="1"/>
  <c r="G33" i="9" s="1"/>
  <c r="B44" i="9"/>
  <c r="C44" i="9" s="1"/>
  <c r="D44" i="9" s="1"/>
  <c r="E44" i="9" s="1"/>
  <c r="F44" i="9" s="1"/>
  <c r="G44" i="9" s="1"/>
  <c r="D21" i="5"/>
  <c r="D10" i="6"/>
  <c r="C33" i="8"/>
  <c r="D33" i="8" s="1"/>
  <c r="E33" i="8" s="1"/>
  <c r="F33" i="8" s="1"/>
  <c r="G33" i="8" s="1"/>
  <c r="C33" i="13"/>
  <c r="D33" i="13" s="1"/>
  <c r="E33" i="13" s="1"/>
  <c r="F33" i="13" s="1"/>
  <c r="G33" i="13" s="1"/>
  <c r="B44" i="13"/>
  <c r="C44" i="13" s="1"/>
  <c r="D44" i="13" s="1"/>
  <c r="E44" i="13" s="1"/>
  <c r="F44" i="13" s="1"/>
  <c r="G44" i="13" s="1"/>
  <c r="B33" i="10"/>
  <c r="B33" i="14"/>
  <c r="D10" i="11"/>
  <c r="I10" i="11" s="1"/>
  <c r="I21" i="11" s="1"/>
  <c r="I33" i="11" s="1"/>
  <c r="I44" i="11" s="1"/>
  <c r="H10" i="11"/>
  <c r="H21" i="11" s="1"/>
  <c r="H33" i="11" s="1"/>
  <c r="H44" i="11" s="1"/>
  <c r="D10" i="10"/>
  <c r="D10" i="14"/>
  <c r="J32" i="5" l="1"/>
  <c r="E32" i="5"/>
  <c r="F32" i="5" s="1"/>
  <c r="E21" i="6"/>
  <c r="I21" i="6"/>
  <c r="I10" i="10"/>
  <c r="I21" i="10" s="1"/>
  <c r="I33" i="10" s="1"/>
  <c r="I44" i="10" s="1"/>
  <c r="E10" i="10"/>
  <c r="E10" i="12"/>
  <c r="J10" i="12" s="1"/>
  <c r="J21" i="12" s="1"/>
  <c r="J33" i="12" s="1"/>
  <c r="J44" i="12" s="1"/>
  <c r="J10" i="14"/>
  <c r="J21" i="14" s="1"/>
  <c r="J33" i="14" s="1"/>
  <c r="J44" i="14" s="1"/>
  <c r="E10" i="14"/>
  <c r="I10" i="14"/>
  <c r="I21" i="14" s="1"/>
  <c r="I33" i="14" s="1"/>
  <c r="I44" i="14" s="1"/>
  <c r="C33" i="14"/>
  <c r="D33" i="14" s="1"/>
  <c r="E33" i="14" s="1"/>
  <c r="F33" i="14" s="1"/>
  <c r="G33" i="14" s="1"/>
  <c r="B44" i="14"/>
  <c r="C44" i="14" s="1"/>
  <c r="D44" i="14" s="1"/>
  <c r="E44" i="14" s="1"/>
  <c r="F44" i="14" s="1"/>
  <c r="G44" i="14" s="1"/>
  <c r="C33" i="7"/>
  <c r="D33" i="7" s="1"/>
  <c r="E33" i="7" s="1"/>
  <c r="F33" i="7" s="1"/>
  <c r="G33" i="7" s="1"/>
  <c r="B44" i="7"/>
  <c r="C44" i="7" s="1"/>
  <c r="D44" i="7" s="1"/>
  <c r="E44" i="7" s="1"/>
  <c r="F44" i="7" s="1"/>
  <c r="G44" i="7" s="1"/>
  <c r="G32" i="5"/>
  <c r="M32" i="5"/>
  <c r="N32" i="5" s="1"/>
  <c r="C33" i="10"/>
  <c r="D33" i="10" s="1"/>
  <c r="E33" i="10" s="1"/>
  <c r="F33" i="10" s="1"/>
  <c r="G33" i="10" s="1"/>
  <c r="B44" i="10"/>
  <c r="C44" i="10" s="1"/>
  <c r="D44" i="10" s="1"/>
  <c r="E44" i="10" s="1"/>
  <c r="F44" i="10" s="1"/>
  <c r="G44" i="10" s="1"/>
  <c r="F10" i="9"/>
  <c r="J21" i="5"/>
  <c r="I21" i="5"/>
  <c r="E21" i="5"/>
  <c r="F32" i="6"/>
  <c r="K32" i="6" s="1"/>
  <c r="C33" i="11"/>
  <c r="D33" i="11" s="1"/>
  <c r="E33" i="11" s="1"/>
  <c r="F33" i="11" s="1"/>
  <c r="G33" i="11" s="1"/>
  <c r="B44" i="11"/>
  <c r="C44" i="11" s="1"/>
  <c r="D44" i="11" s="1"/>
  <c r="E44" i="11" s="1"/>
  <c r="F44" i="11" s="1"/>
  <c r="G44" i="11" s="1"/>
  <c r="I10" i="6"/>
  <c r="E10" i="6"/>
  <c r="J10" i="6"/>
  <c r="G10" i="7"/>
  <c r="M10" i="7"/>
  <c r="E10" i="5"/>
  <c r="J10" i="5"/>
  <c r="E10" i="11"/>
  <c r="J10" i="11" s="1"/>
  <c r="J21" i="11" s="1"/>
  <c r="J33" i="11" s="1"/>
  <c r="J44" i="11" s="1"/>
  <c r="I10" i="12"/>
  <c r="I21" i="12" s="1"/>
  <c r="I33" i="12" s="1"/>
  <c r="I44" i="12" s="1"/>
  <c r="J10" i="9"/>
  <c r="J21" i="9" s="1"/>
  <c r="J33" i="9" s="1"/>
  <c r="J44" i="9" s="1"/>
  <c r="F10" i="13"/>
  <c r="E10" i="8"/>
  <c r="K10" i="7"/>
  <c r="K21" i="7" s="1"/>
  <c r="K33" i="7" s="1"/>
  <c r="K44" i="7" s="1"/>
  <c r="K32" i="5"/>
  <c r="F21" i="6" l="1"/>
  <c r="K21" i="6"/>
  <c r="J21" i="6"/>
  <c r="F10" i="8"/>
  <c r="K10" i="8"/>
  <c r="K21" i="8" s="1"/>
  <c r="K33" i="8" s="1"/>
  <c r="K44" i="8" s="1"/>
  <c r="N10" i="7"/>
  <c r="N21" i="7" s="1"/>
  <c r="N33" i="7" s="1"/>
  <c r="N44" i="7" s="1"/>
  <c r="M21" i="7"/>
  <c r="M33" i="7" s="1"/>
  <c r="M44" i="7" s="1"/>
  <c r="G10" i="13"/>
  <c r="M10" i="13"/>
  <c r="K10" i="13"/>
  <c r="K21" i="13" s="1"/>
  <c r="K33" i="13" s="1"/>
  <c r="K44" i="13" s="1"/>
  <c r="K10" i="5"/>
  <c r="F10" i="5"/>
  <c r="F10" i="6"/>
  <c r="K10" i="6" s="1"/>
  <c r="K10" i="14"/>
  <c r="K21" i="14" s="1"/>
  <c r="K33" i="14" s="1"/>
  <c r="K44" i="14" s="1"/>
  <c r="F10" i="14"/>
  <c r="K10" i="10"/>
  <c r="K21" i="10" s="1"/>
  <c r="K33" i="10" s="1"/>
  <c r="K44" i="10" s="1"/>
  <c r="F10" i="10"/>
  <c r="G32" i="6"/>
  <c r="M32" i="6"/>
  <c r="N32" i="6" s="1"/>
  <c r="G10" i="9"/>
  <c r="M10" i="9"/>
  <c r="J10" i="8"/>
  <c r="J21" i="8" s="1"/>
  <c r="J33" i="8" s="1"/>
  <c r="J44" i="8" s="1"/>
  <c r="F10" i="11"/>
  <c r="F21" i="5"/>
  <c r="K10" i="9"/>
  <c r="K21" i="9" s="1"/>
  <c r="K33" i="9" s="1"/>
  <c r="K44" i="9" s="1"/>
  <c r="F10" i="12"/>
  <c r="J10" i="10"/>
  <c r="J21" i="10" s="1"/>
  <c r="J33" i="10" s="1"/>
  <c r="J44" i="10" s="1"/>
  <c r="M21" i="6" l="1"/>
  <c r="N21" i="6" s="1"/>
  <c r="G21" i="6"/>
  <c r="M10" i="12"/>
  <c r="G10" i="12"/>
  <c r="M10" i="11"/>
  <c r="G10" i="11"/>
  <c r="M21" i="5"/>
  <c r="N21" i="5" s="1"/>
  <c r="G21" i="5"/>
  <c r="K10" i="12"/>
  <c r="K21" i="12" s="1"/>
  <c r="K33" i="12" s="1"/>
  <c r="K44" i="12" s="1"/>
  <c r="K21" i="5"/>
  <c r="N10" i="9"/>
  <c r="N21" i="9" s="1"/>
  <c r="N33" i="9" s="1"/>
  <c r="N44" i="9" s="1"/>
  <c r="M21" i="9"/>
  <c r="M33" i="9" s="1"/>
  <c r="M44" i="9" s="1"/>
  <c r="M10" i="10"/>
  <c r="G10" i="10"/>
  <c r="M10" i="6"/>
  <c r="N10" i="6" s="1"/>
  <c r="G10" i="6"/>
  <c r="N10" i="13"/>
  <c r="N21" i="13" s="1"/>
  <c r="N33" i="13" s="1"/>
  <c r="N44" i="13" s="1"/>
  <c r="M21" i="13"/>
  <c r="M33" i="13" s="1"/>
  <c r="M44" i="13" s="1"/>
  <c r="K10" i="11"/>
  <c r="K21" i="11" s="1"/>
  <c r="K33" i="11" s="1"/>
  <c r="K44" i="11" s="1"/>
  <c r="M10" i="14"/>
  <c r="G10" i="14"/>
  <c r="M10" i="5"/>
  <c r="N10" i="5" s="1"/>
  <c r="G10" i="5"/>
  <c r="M10" i="8"/>
  <c r="G10" i="8"/>
  <c r="M21" i="10" l="1"/>
  <c r="M33" i="10" s="1"/>
  <c r="M44" i="10" s="1"/>
  <c r="N10" i="10"/>
  <c r="N21" i="10" s="1"/>
  <c r="N33" i="10" s="1"/>
  <c r="N44" i="10" s="1"/>
  <c r="N10" i="11"/>
  <c r="N21" i="11" s="1"/>
  <c r="N33" i="11" s="1"/>
  <c r="N44" i="11" s="1"/>
  <c r="M21" i="11"/>
  <c r="M33" i="11" s="1"/>
  <c r="M44" i="11" s="1"/>
  <c r="N10" i="8"/>
  <c r="N21" i="8" s="1"/>
  <c r="N33" i="8" s="1"/>
  <c r="N44" i="8" s="1"/>
  <c r="M21" i="8"/>
  <c r="M33" i="8" s="1"/>
  <c r="M44" i="8" s="1"/>
  <c r="M21" i="14"/>
  <c r="M33" i="14" s="1"/>
  <c r="M44" i="14" s="1"/>
  <c r="N10" i="14"/>
  <c r="N21" i="14" s="1"/>
  <c r="N33" i="14" s="1"/>
  <c r="N44" i="14" s="1"/>
  <c r="N10" i="12"/>
  <c r="N21" i="12" s="1"/>
  <c r="N33" i="12" s="1"/>
  <c r="N44" i="12" s="1"/>
  <c r="M21" i="12"/>
  <c r="M33" i="12" s="1"/>
  <c r="M44" i="12" s="1"/>
</calcChain>
</file>

<file path=xl/sharedStrings.xml><?xml version="1.0" encoding="utf-8"?>
<sst xmlns="http://schemas.openxmlformats.org/spreadsheetml/2006/main" count="2459" uniqueCount="354">
  <si>
    <t>Appendix A - Select experience</t>
  </si>
  <si>
    <t>SOA industry individual life experience in observation periods 2009 - 2013</t>
  </si>
  <si>
    <t>Select period only (durations 1 - 25)</t>
  </si>
  <si>
    <t xml:space="preserve">Expected basis: 2015 VBT - Primary Table </t>
  </si>
  <si>
    <t>Dollar amounts in millions</t>
  </si>
  <si>
    <t>Actual Claims by Policy</t>
  </si>
  <si>
    <t>Expected Claims by Policy</t>
  </si>
  <si>
    <t>A/E Ratio by Count</t>
  </si>
  <si>
    <t>Actual Claims by Amount</t>
  </si>
  <si>
    <t>Expected Claims by Amount</t>
  </si>
  <si>
    <t>A/E Ratio by Amount</t>
  </si>
  <si>
    <t>Exposure by Policy</t>
  </si>
  <si>
    <t>% Exposure 
by Policy</t>
  </si>
  <si>
    <t>Exposure by Amount</t>
  </si>
  <si>
    <t>% Exposure 
by Amount</t>
  </si>
  <si>
    <t>% Expected by Amount</t>
  </si>
  <si>
    <t>Overall</t>
  </si>
  <si>
    <t>Issue Age</t>
  </si>
  <si>
    <t>0</t>
  </si>
  <si>
    <t>1-4</t>
  </si>
  <si>
    <t>5-9</t>
  </si>
  <si>
    <t>10-17</t>
  </si>
  <si>
    <t>18-24</t>
  </si>
  <si>
    <t>25-29</t>
  </si>
  <si>
    <t>30-34</t>
  </si>
  <si>
    <t>35-39</t>
  </si>
  <si>
    <t>40-49</t>
  </si>
  <si>
    <t>50-59</t>
  </si>
  <si>
    <t>60-69</t>
  </si>
  <si>
    <t>70-79</t>
  </si>
  <si>
    <t>80+</t>
  </si>
  <si>
    <t>Gender</t>
  </si>
  <si>
    <t>Male</t>
  </si>
  <si>
    <t>Female</t>
  </si>
  <si>
    <t>Duration</t>
  </si>
  <si>
    <t>1</t>
  </si>
  <si>
    <t>4-5</t>
  </si>
  <si>
    <t>6-10</t>
  </si>
  <si>
    <t>11-15</t>
  </si>
  <si>
    <t>16-20</t>
  </si>
  <si>
    <t>21-25</t>
  </si>
  <si>
    <t>Size</t>
  </si>
  <si>
    <t>1-9,999</t>
  </si>
  <si>
    <t>10,000-24,999</t>
  </si>
  <si>
    <t>25,000-49,999</t>
  </si>
  <si>
    <t>50,000-99,999</t>
  </si>
  <si>
    <t>100,000-249,999</t>
  </si>
  <si>
    <t>250,000-499,999</t>
  </si>
  <si>
    <t>500,000-999,999</t>
  </si>
  <si>
    <t>1,000,000-2,499,999</t>
  </si>
  <si>
    <t>2,500,000-4,999,999</t>
  </si>
  <si>
    <t>5,000,000-9,999,999</t>
  </si>
  <si>
    <t>10,000,000+</t>
  </si>
  <si>
    <t>Smoker Status</t>
  </si>
  <si>
    <t>Nonsmoker</t>
  </si>
  <si>
    <t>Smoker</t>
  </si>
  <si>
    <t>Unknown</t>
  </si>
  <si>
    <t>Observation</t>
  </si>
  <si>
    <t>Year</t>
  </si>
  <si>
    <t>Appendix B - Ultimate experience</t>
  </si>
  <si>
    <t>Includes all face amounts</t>
  </si>
  <si>
    <t>Ultimate period only (durations 26+)</t>
  </si>
  <si>
    <t>Exposure   by Amount</t>
  </si>
  <si>
    <t>Gender Combined Ultimate Period Data</t>
  </si>
  <si>
    <t/>
  </si>
  <si>
    <t>Observation Year</t>
  </si>
  <si>
    <t>pol year ending</t>
  </si>
  <si>
    <t>MALE Only Ultimate Period Data</t>
  </si>
  <si>
    <t>Attained Age</t>
  </si>
  <si>
    <t>80-89</t>
  </si>
  <si>
    <t>90+</t>
  </si>
  <si>
    <t>100,000+</t>
  </si>
  <si>
    <t>FEMALE Only Ultimate Period Data</t>
  </si>
  <si>
    <t>Appendix C - Experience by gender and smoking status for all face amounts</t>
  </si>
  <si>
    <t xml:space="preserve">Expected basis: 2015VBT - Primary Table </t>
  </si>
  <si>
    <t>Male Nonsmoker</t>
  </si>
  <si>
    <t>Male Smoker</t>
  </si>
  <si>
    <t>Female Nonsmoker</t>
  </si>
  <si>
    <t>Female Smoker</t>
  </si>
  <si>
    <t>2</t>
  </si>
  <si>
    <t>3</t>
  </si>
  <si>
    <t>Face Amount</t>
  </si>
  <si>
    <t>SOA Industry Life Experience, 2004-2005</t>
  </si>
  <si>
    <t xml:space="preserve">Expected Basis: 2001 VBT </t>
  </si>
  <si>
    <t>Issue Ages 25+, Duration &lt;=15, Face Amt 100K up to 2.5M, Risk Ind = 1</t>
  </si>
  <si>
    <t>Actual Deaths by Policy</t>
  </si>
  <si>
    <t>A/E Ratio by Policy</t>
  </si>
  <si>
    <t>1 - Best Rank</t>
  </si>
  <si>
    <t>2 - Middle Rank</t>
  </si>
  <si>
    <t>N/A</t>
  </si>
  <si>
    <t>3 - Residual Standard</t>
  </si>
  <si>
    <t>Ranking RCR Bands</t>
  </si>
  <si>
    <t>By gender and smoking status for all companies</t>
  </si>
  <si>
    <t>A/Es By Count (All Companies)</t>
  </si>
  <si>
    <t>A/E Ratios Observation Year</t>
  </si>
  <si>
    <t># Claims</t>
  </si>
  <si>
    <t>Cum Change</t>
  </si>
  <si>
    <t>Male Unknown</t>
  </si>
  <si>
    <t>Female Unknown</t>
  </si>
  <si>
    <t>Total</t>
  </si>
  <si>
    <t>A/Es By Amount (All Companies)</t>
  </si>
  <si>
    <t>Claim Amts</t>
  </si>
  <si>
    <t>Total Male</t>
  </si>
  <si>
    <t>Total Female</t>
  </si>
  <si>
    <t>Total Nonsmoker</t>
  </si>
  <si>
    <t>Total Smoker</t>
  </si>
  <si>
    <t>By gender and smoking status for common companies</t>
  </si>
  <si>
    <t>A/Es By Count (Common Companies)</t>
  </si>
  <si>
    <t>A/Es By Amount (Common Companies)</t>
  </si>
  <si>
    <t>A/E Ratios for all companies</t>
  </si>
  <si>
    <t>Male Nonsmokers (Face Amounts $100,000 - $2,499,999)</t>
  </si>
  <si>
    <t>By Count (All Companies)</t>
  </si>
  <si>
    <t>70+</t>
  </si>
  <si>
    <t>By Amount (All Companies)</t>
  </si>
  <si>
    <t>Male Nonsmokers (Face Amounts &lt;$100,000)</t>
  </si>
  <si>
    <t>A/E Ratios for common companies</t>
  </si>
  <si>
    <t>By Count (Common Companies)</t>
  </si>
  <si>
    <t>By Amount (Common Companies)</t>
  </si>
  <si>
    <t>Female Nonsmokers (Face Amounts $100,000 - $2,499,999)</t>
  </si>
  <si>
    <t>Female Nonsmokers (Face Amounts &lt;$100,000)</t>
  </si>
  <si>
    <t>Male Smokers (Face Amounts $100,000 - $2,499,999)</t>
  </si>
  <si>
    <t>Male Smokers (Face Amounts &lt;$100,000)</t>
  </si>
  <si>
    <t>Female Smokers (Face Amounts $100,000 - $2,499,999)</t>
  </si>
  <si>
    <t>Female Smokers (Face Amounts &lt;$100,000)</t>
  </si>
  <si>
    <t xml:space="preserve"> 1</t>
  </si>
  <si>
    <t xml:space="preserve"> 2</t>
  </si>
  <si>
    <t xml:space="preserve"> 3</t>
  </si>
  <si>
    <t xml:space="preserve"> 4-5</t>
  </si>
  <si>
    <t xml:space="preserve"> 6-10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</si>
  <si>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</si>
  <si>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</si>
  <si>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</si>
  <si>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</si>
  <si>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</si>
  <si>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</si>
  <si>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</si>
  <si>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</si>
  <si>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</si>
  <si>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</si>
  <si>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90-95</t>
  </si>
  <si>
    <t>ILEC 2009-13 Aggregate AE Ratios 2017-08-31</t>
  </si>
  <si>
    <t>Sum of SumOfActual_Claim_Amount</t>
  </si>
  <si>
    <t>Issue_Age</t>
  </si>
  <si>
    <t>Grand Total</t>
  </si>
  <si>
    <t>Sum of SumOfExpected_Claim_By_Amount_QX2008VBTPR</t>
  </si>
  <si>
    <t xml:space="preserve"> </t>
  </si>
  <si>
    <t>Sum of SumOfActual_Claims</t>
  </si>
  <si>
    <t>Sum of SumOfExpected_Claim_By_Policy_QX2008VBTPR</t>
  </si>
  <si>
    <t>Insurance Plan Type</t>
  </si>
  <si>
    <t>Face Amount Bands</t>
  </si>
  <si>
    <t>Term Insurance Plans</t>
  </si>
  <si>
    <t>Traditional Whole Life Plans</t>
  </si>
  <si>
    <t>Universal Life Plans</t>
  </si>
  <si>
    <t>Variable Life Plans</t>
  </si>
  <si>
    <t xml:space="preserve">   1-9,999</t>
  </si>
  <si>
    <t xml:space="preserve">  10,000-24,999</t>
  </si>
  <si>
    <t xml:space="preserve">  25,000-49,999</t>
  </si>
  <si>
    <t xml:space="preserve">  50,000-99,999</t>
  </si>
  <si>
    <t xml:space="preserve"> 100,000-249,999</t>
  </si>
  <si>
    <t xml:space="preserve"> 250,000-499,999</t>
  </si>
  <si>
    <t xml:space="preserve"> 500,000-999,999</t>
  </si>
  <si>
    <t>Number of Claims</t>
  </si>
  <si>
    <t>Amount of Claims (million)</t>
  </si>
  <si>
    <t>Term products by level term period and issue year ranges, face amounts ≥ $100K</t>
  </si>
  <si>
    <t>Expected Basis: 2015 VBT - Primary Table</t>
  </si>
  <si>
    <t xml:space="preserve">A/E Ratio by Amount </t>
  </si>
  <si>
    <t>Level Term Period (yrs)</t>
  </si>
  <si>
    <t>Issue Year Range</t>
  </si>
  <si>
    <t>26+</t>
  </si>
  <si>
    <t>All</t>
  </si>
  <si>
    <t>1990-99</t>
  </si>
  <si>
    <t>2000-09</t>
  </si>
  <si>
    <t>2010-13</t>
  </si>
  <si>
    <t>1990-2013</t>
  </si>
  <si>
    <t xml:space="preserve">A/E Ratio by Policy </t>
  </si>
  <si>
    <t>Sum of Actual_Deaths</t>
  </si>
  <si>
    <t>Issue Year 1990+, Issue ages 18+, duration 1 - 25, face amounts $100K +</t>
  </si>
  <si>
    <t>Expected basis: 2015 VBT</t>
  </si>
  <si>
    <t>% Actual Clms by Amount</t>
  </si>
  <si>
    <t>1M-2.5M</t>
  </si>
  <si>
    <t>2.5M+</t>
  </si>
  <si>
    <t>Risk class NS</t>
  </si>
  <si>
    <t>Class Rank 1</t>
  </si>
  <si>
    <t>2 class structure</t>
  </si>
  <si>
    <t>Class Rank 2</t>
  </si>
  <si>
    <t>3 class structure</t>
  </si>
  <si>
    <t>Class Rank 3</t>
  </si>
  <si>
    <t>4 class structure</t>
  </si>
  <si>
    <t>Class Rank 4</t>
  </si>
  <si>
    <t>Risk class SM</t>
  </si>
  <si>
    <t>Issue Years 1990+, Issue ages 18+, durations 1 - 25, face amounts $100K +</t>
  </si>
  <si>
    <t>Nonsmoker - 2 Risk Classes</t>
  </si>
  <si>
    <t>A/E by Amt</t>
  </si>
  <si>
    <t xml:space="preserve"># Claims </t>
  </si>
  <si>
    <t>Rate of Change</t>
  </si>
  <si>
    <t>Class Rank</t>
  </si>
  <si>
    <t>09-10</t>
  </si>
  <si>
    <t>10-11</t>
  </si>
  <si>
    <t>11-12</t>
  </si>
  <si>
    <t>12-13</t>
  </si>
  <si>
    <t>09-13</t>
  </si>
  <si>
    <t>Annual Change1</t>
  </si>
  <si>
    <t>Nonsmoker - 3 Risk Classes</t>
  </si>
  <si>
    <t>Nonsmoker - 4 Risk Classes</t>
  </si>
  <si>
    <t>Smoker - 2 Risk Classes</t>
  </si>
  <si>
    <t>1. Annual change formula = {A/E(2013) / A/E(2009)}^ (1/4) -1</t>
  </si>
  <si>
    <t>SOA industry individual life experience in observation periods 2009-2013, all companies</t>
  </si>
  <si>
    <t xml:space="preserve">Expected basis: 2015 VBT </t>
  </si>
  <si>
    <t>A/E Ratios by Amount</t>
  </si>
  <si>
    <t>Risk Class structure</t>
  </si>
  <si>
    <t>No. of classes</t>
  </si>
  <si>
    <t>Class rank</t>
  </si>
  <si>
    <t>Number of Policy Claims</t>
  </si>
  <si>
    <t>Issue Years 1990+, Issue age 18+, gender combined, face amounts $100K+</t>
  </si>
  <si>
    <t>Risk Class</t>
  </si>
  <si>
    <t>No. of Claims</t>
  </si>
  <si>
    <t>Smoking Status</t>
  </si>
  <si>
    <t>Structure</t>
  </si>
  <si>
    <t>Rank</t>
  </si>
  <si>
    <t>1-5</t>
  </si>
  <si>
    <t>1-25</t>
  </si>
  <si>
    <t>18-39</t>
  </si>
  <si>
    <t>40-59</t>
  </si>
  <si>
    <t>60+</t>
  </si>
  <si>
    <t>Nonsmoker Total</t>
  </si>
  <si>
    <t>Appendix OA - Older Attained Age experience</t>
  </si>
  <si>
    <t>Attained Ages 65 and Older (Excludes Post Level Term and Policies issued to Minors)</t>
  </si>
  <si>
    <t>2012</t>
  </si>
  <si>
    <t>2013</t>
  </si>
  <si>
    <t>2 Class</t>
  </si>
  <si>
    <t>Preferred</t>
  </si>
  <si>
    <t>Standard</t>
  </si>
  <si>
    <t>3 Class</t>
  </si>
  <si>
    <t>Preferred Plus</t>
  </si>
  <si>
    <t>4 Class</t>
  </si>
  <si>
    <t>Super Preferred</t>
  </si>
  <si>
    <t>Expected basis: Various</t>
  </si>
  <si>
    <t>A/E Ratio by Count 2015VBT</t>
  </si>
  <si>
    <t>A/E Ratio by Count 2008VBT</t>
  </si>
  <si>
    <t>A/E Ratio by Count 2001VBT</t>
  </si>
  <si>
    <t>A/E Ratio by Count 7580E</t>
  </si>
  <si>
    <t>A/E Ratio by Amount 2015VBT</t>
  </si>
  <si>
    <t>A/E Ratio by Amount 2008VBT</t>
  </si>
  <si>
    <t>A/E Ratio by Amount 2001VBT</t>
  </si>
  <si>
    <t>A/E Ratio by Amount 7580E</t>
  </si>
  <si>
    <r>
      <t>A/E Ratio</t>
    </r>
    <r>
      <rPr>
        <b/>
        <vertAlign val="superscript"/>
        <sz val="10"/>
        <rFont val="Calibri"/>
        <family val="2"/>
      </rPr>
      <t>1</t>
    </r>
    <r>
      <rPr>
        <b/>
        <sz val="10"/>
        <rFont val="Calibri"/>
        <family val="2"/>
      </rPr>
      <t xml:space="preserve"> by Count</t>
    </r>
  </si>
  <si>
    <r>
      <t>A/E Ratio</t>
    </r>
    <r>
      <rPr>
        <b/>
        <vertAlign val="superscript"/>
        <sz val="10"/>
        <rFont val="Calibri"/>
        <family val="2"/>
      </rPr>
      <t>1</t>
    </r>
    <r>
      <rPr>
        <b/>
        <sz val="10"/>
        <rFont val="Calibri"/>
        <family val="2"/>
      </rPr>
      <t xml:space="preserve"> by Amount</t>
    </r>
  </si>
  <si>
    <r>
      <t>% Change</t>
    </r>
    <r>
      <rPr>
        <b/>
        <sz val="10"/>
        <color indexed="8"/>
        <rFont val="Calibri"/>
        <family val="2"/>
      </rPr>
      <t xml:space="preserve"> Year over Year</t>
    </r>
  </si>
  <si>
    <r>
      <t>Annual Change</t>
    </r>
    <r>
      <rPr>
        <b/>
        <vertAlign val="superscript"/>
        <sz val="10"/>
        <rFont val="Calibri"/>
        <family val="2"/>
      </rPr>
      <t>1</t>
    </r>
  </si>
  <si>
    <r>
      <t>A/E Ratio</t>
    </r>
    <r>
      <rPr>
        <b/>
        <i/>
        <vertAlign val="superscript"/>
        <sz val="10"/>
        <rFont val="Calibri"/>
        <family val="2"/>
      </rPr>
      <t>1</t>
    </r>
    <r>
      <rPr>
        <b/>
        <i/>
        <sz val="10"/>
        <rFont val="Calibri"/>
        <family val="2"/>
      </rPr>
      <t xml:space="preserve"> by Amount (All Companies)</t>
    </r>
  </si>
  <si>
    <r>
      <t>A/E Ratio</t>
    </r>
    <r>
      <rPr>
        <b/>
        <i/>
        <vertAlign val="superscript"/>
        <sz val="10"/>
        <rFont val="Calibri"/>
        <family val="2"/>
      </rPr>
      <t>1</t>
    </r>
    <r>
      <rPr>
        <b/>
        <i/>
        <sz val="10"/>
        <rFont val="Calibri"/>
        <family val="2"/>
      </rPr>
      <t xml:space="preserve"> by Count (All Companies)</t>
    </r>
  </si>
  <si>
    <t>Select period only (durations 1 - 25), Issue Ages 18+</t>
  </si>
  <si>
    <t>Total Unknown</t>
  </si>
  <si>
    <t>18-29</t>
  </si>
  <si>
    <t>30-39</t>
  </si>
  <si>
    <t>Footnote:</t>
  </si>
  <si>
    <t>1.  Annual Change formula:  {[(13 rate)/(09 rate)]^(1/4)} - 1</t>
  </si>
  <si>
    <t>ULSG and VLSG Plans</t>
  </si>
  <si>
    <t>Other</t>
  </si>
  <si>
    <t>Appendix D.1 - By observation year (select period)</t>
  </si>
  <si>
    <t>Appendix D.2 - By observation year (select period)</t>
  </si>
  <si>
    <t>Appendix E.1 - MNS experience by observation year and issue age</t>
  </si>
  <si>
    <t>Appendix E.2 - MNS experience by observation year and issue age</t>
  </si>
  <si>
    <t>Appendix E.3 - FNS experience by observation year and issue age</t>
  </si>
  <si>
    <t>Appendix E.4 - FNS experience by observation year and issue age</t>
  </si>
  <si>
    <t xml:space="preserve">Appendix F.1 - Experience for Male &amp; FA ≥ $100K by Issue Age and Duration </t>
  </si>
  <si>
    <t>Appendix F.2 - Experience for Female &amp; FA ≥ $100K by Issue Age and Duration</t>
  </si>
  <si>
    <t xml:space="preserve">Appendix F.3 - Experience for Male &amp; FA ≥ $50K by Issue Age and Duration </t>
  </si>
  <si>
    <t xml:space="preserve">Appendix F.4 - Experience for Female &amp; FA ≥ $50K by Issue Age and Duration </t>
  </si>
  <si>
    <t>Appendix G - Experience by Plan Type</t>
  </si>
  <si>
    <t>Appendix H - Experience for term 10, 15 and 20 plans by level term period and issue year ranges</t>
  </si>
  <si>
    <t>Appendix I - Experience for preferred plans, all companies</t>
  </si>
  <si>
    <t>Appendix J - Preferred experience by observation year, all companies</t>
  </si>
  <si>
    <t>Appendix K - Nonsmoker experience for preferred plans by risk class structure and face amount bands</t>
  </si>
  <si>
    <t>Appendix K - Smoker experience for preferred plans by risk class structure and face amount bands</t>
  </si>
  <si>
    <t>Appendix L - Experience for preferred plans by risk class structure, issue age and duration</t>
  </si>
  <si>
    <t>Appendix L - Relative experience for preferred plans by risk class structure, issue age and duration</t>
  </si>
  <si>
    <t>Worksheet</t>
  </si>
  <si>
    <t>Description</t>
  </si>
  <si>
    <t>Appendix L p.1</t>
  </si>
  <si>
    <t>Appendix L p.2</t>
  </si>
  <si>
    <t>2009-13 Individual Life Experience Report Appendices</t>
  </si>
  <si>
    <t>Select experience, 2009-2013</t>
  </si>
  <si>
    <t>Ultimate experience, 2009-2013</t>
  </si>
  <si>
    <t>Gender / smoking status, All face amounts, 2009-2013, select</t>
  </si>
  <si>
    <t>Plan type, face amount, duration 1-25, 2009-2013, select</t>
  </si>
  <si>
    <t>Appendix A</t>
  </si>
  <si>
    <t>Appendix B</t>
  </si>
  <si>
    <t>Appendix C</t>
  </si>
  <si>
    <t>Appendix D.1</t>
  </si>
  <si>
    <t>Appendix D.2</t>
  </si>
  <si>
    <t>Appendix E.1</t>
  </si>
  <si>
    <t>Appendix E.2</t>
  </si>
  <si>
    <t>Appendix E.3</t>
  </si>
  <si>
    <t>Appendix E.4</t>
  </si>
  <si>
    <t>Appendix E.5</t>
  </si>
  <si>
    <t>Appendix E.6</t>
  </si>
  <si>
    <t>Appendix E.7</t>
  </si>
  <si>
    <t>Appendix E.8</t>
  </si>
  <si>
    <t>Appendix F.1</t>
  </si>
  <si>
    <t>Appendix F.2</t>
  </si>
  <si>
    <t>Appendix F.3</t>
  </si>
  <si>
    <t>Appendix F.4</t>
  </si>
  <si>
    <t>Appendix G</t>
  </si>
  <si>
    <t>Appendix H</t>
  </si>
  <si>
    <t>Appendix I</t>
  </si>
  <si>
    <t>Appendix J</t>
  </si>
  <si>
    <t>Appendix K p.1</t>
  </si>
  <si>
    <t>Appendix K p.2</t>
  </si>
  <si>
    <t>Appendix OA p.5</t>
  </si>
  <si>
    <t>Observation year, gender / smoking status, select period, all companies, 2009-2013</t>
  </si>
  <si>
    <t>Observation year, gender / smoking status, select period, common companies, 2009-2013</t>
  </si>
  <si>
    <t>MNS, five year experience, issue age, observation year, all companies, 2009-2013, select</t>
  </si>
  <si>
    <t>MNS, five year experience, issue age, observation year, common companies, 2009-2013, select</t>
  </si>
  <si>
    <t>FNS, five year experience, issue age, observation year, all companies, 2009-2013, select</t>
  </si>
  <si>
    <t>FNS, five year experience, issue age, observation year, common companies, 2009-2013, select</t>
  </si>
  <si>
    <t>MSM, five year experience, issue age, observation year, all companies, 2009-2013, select</t>
  </si>
  <si>
    <t>MSM, five year experience, issue age, observation year, common companies, 2009-2013, select</t>
  </si>
  <si>
    <t>FSM, five year experience, issue age, observation year, all companies, 2009-2013, select</t>
  </si>
  <si>
    <t>FSM, five year experience, issue age, observation year, common companies, 2009-2013, select</t>
  </si>
  <si>
    <t>Appendix E.5 - MSM experience by observation year and issue age</t>
  </si>
  <si>
    <t>Appendix E.6 - MSM experience by observation year and issue age</t>
  </si>
  <si>
    <t>Appendix E.7 - FSM experience by observation year and issue age</t>
  </si>
  <si>
    <t>Appendix E.8 - FSM experience by observation year and issue age</t>
  </si>
  <si>
    <t>MNS/MSM, FA ≥ $100K, issue age, duration, 2009-2013, select</t>
  </si>
  <si>
    <t>FNS/FSM, FA ≥ $100K, issue age, duration, 2009-2013, select</t>
  </si>
  <si>
    <t>MNS/MSM, FA ≥ $50K, issue age, duration, 2009-2013, select</t>
  </si>
  <si>
    <t>FNS/FSM, FA ≥ $50K, issue age, duration, 2009-2013, select</t>
  </si>
  <si>
    <t>Term 10, 15, 20 plans, duration, level term period, issue year, 2009-2013</t>
  </si>
  <si>
    <t>Preferred plans, all companies, 2009-2013, select</t>
  </si>
  <si>
    <t>Preferred plans by observation year, all companies, 2009-2013, select</t>
  </si>
  <si>
    <t>Preferred plans, smokers, risk class structure, face amount, all companies, 2009-2013, select</t>
  </si>
  <si>
    <t>Preferred plans, non-smokers, risk class structure, face amount, all companies, 2009-2013, select</t>
  </si>
  <si>
    <t>Preferred plans experience, risk class structure, issue age, duration, all companies, 2009-2013, select</t>
  </si>
  <si>
    <t>Preferred plans relative experience, risk class structure, issue age, duration, all companies, 2009-2013, select</t>
  </si>
  <si>
    <t>Older attained age experience, 2009-2013, expected basis 2015 VBT</t>
  </si>
  <si>
    <t>Older attained age experience, 2009-2013, expected basis various</t>
  </si>
  <si>
    <t>Appendix OA1</t>
  </si>
  <si>
    <t>Appendix OA2 - Older Attained Age experience</t>
  </si>
  <si>
    <t>Appendix OA2</t>
  </si>
  <si>
    <t>Issue Ages 65 and Older (Excludes Post Level Term)</t>
  </si>
  <si>
    <t>Appendix OA1 - Older Issue Age experience</t>
  </si>
  <si>
    <t>Older issue age experience, 2009-2013, expected basis 2015 VBT</t>
  </si>
  <si>
    <t>Appendix JA - Juvenile Issue Age All experience</t>
  </si>
  <si>
    <t>All Durations</t>
  </si>
  <si>
    <t xml:space="preserve"> 0</t>
  </si>
  <si>
    <t xml:space="preserve"> 1-4</t>
  </si>
  <si>
    <t xml:space="preserve"> 5-9</t>
  </si>
  <si>
    <t>1,000,000+</t>
  </si>
  <si>
    <t>2009</t>
  </si>
  <si>
    <t>2010</t>
  </si>
  <si>
    <t>2011</t>
  </si>
  <si>
    <t>Appendix JA</t>
  </si>
  <si>
    <t>Juvenile issue age experience, all companies, 2009-2013, expected basis 2015 VBT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</si>
</sst>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???,??0"/>
    <numFmt numFmtId="167" formatCode="??0.0%"/>
    <numFmt numFmtId="168" formatCode="_(&quot;$&quot;* #,##0_);_(&quot;$&quot;* \(#,##0\);_(&quot;$&quot;* &quot;-&quot;??_);_(@_)"/>
    <numFmt numFmtId="169" formatCode="??,???,??0"/>
    <numFmt numFmtId="170" formatCode="_(&quot;$&quot;* ?,??0_);_(&quot;$&quot;* \(?,??0\);_(&quot;$&quot;* &quot;-&quot;_);_(@_)"/>
    <numFmt numFmtId="171" formatCode="??,??0"/>
    <numFmt numFmtId="172" formatCode="_-??0.0%;\-??0.0%"/>
    <numFmt numFmtId="173" formatCode="_(&quot;$&quot;* ?,??0_);_(&quot;$&quot;* \(#,##0\);_(&quot;$&quot;* &quot;-&quot;??_);_(@_)"/>
    <numFmt numFmtId="174" formatCode="_(* #,##0_);_(* \(#,##0\);_(* &quot;-&quot;??_);_(@_)"/>
    <numFmt numFmtId="175" formatCode="_-??0.00%;\-??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u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i/>
      <sz val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i/>
      <u/>
      <sz val="10"/>
      <name val="Calibri"/>
      <family val="2"/>
    </font>
    <font>
      <b/>
      <vertAlign val="superscript"/>
      <sz val="10"/>
      <name val="Calibri"/>
      <family val="2"/>
    </font>
    <font>
      <b/>
      <i/>
      <sz val="10"/>
      <color theme="1"/>
      <name val="Calibri"/>
      <family val="2"/>
    </font>
    <font>
      <b/>
      <sz val="10"/>
      <color indexed="8"/>
      <name val="Calibri"/>
      <family val="2"/>
    </font>
    <font>
      <b/>
      <u/>
      <sz val="10"/>
      <color theme="1"/>
      <name val="Calibri"/>
      <family val="2"/>
    </font>
    <font>
      <b/>
      <i/>
      <vertAlign val="superscript"/>
      <sz val="10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dashed">
        <color indexed="8"/>
      </bottom>
      <diagonal/>
    </border>
    <border>
      <left/>
      <right/>
      <top/>
      <bottom style="dashed">
        <color indexed="8"/>
      </bottom>
      <diagonal/>
    </border>
    <border>
      <left style="thin">
        <color indexed="64"/>
      </left>
      <right/>
      <top/>
      <bottom style="dashed">
        <color indexed="8"/>
      </bottom>
      <diagonal/>
    </border>
    <border>
      <left style="thin">
        <color indexed="8"/>
      </left>
      <right style="thin">
        <color indexed="64"/>
      </right>
      <top/>
      <bottom style="dashed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5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5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8" fillId="0" borderId="0"/>
    <xf numFmtId="9" fontId="5" fillId="0" borderId="0" applyFont="0" applyFill="0" applyBorder="0" applyAlignment="0" applyProtection="0"/>
    <xf numFmtId="0" fontId="5" fillId="0" borderId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018">
    <xf numFmtId="0" fontId="0" fillId="0" borderId="0" xfId="0"/>
    <xf numFmtId="0" fontId="2" fillId="0" borderId="0" xfId="0" applyFont="1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/>
    <xf numFmtId="165" fontId="4" fillId="0" borderId="0" xfId="0" applyNumberFormat="1" applyFont="1" applyFill="1" applyBorder="1"/>
    <xf numFmtId="165" fontId="4" fillId="0" borderId="0" xfId="0" applyNumberFormat="1" applyFont="1" applyFill="1" applyAlignment="1">
      <alignment horizontal="center"/>
    </xf>
    <xf numFmtId="0" fontId="4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165" fontId="2" fillId="0" borderId="1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165" fontId="2" fillId="0" borderId="0" xfId="0" applyNumberFormat="1" applyFont="1" applyFill="1" applyBorder="1" applyAlignment="1">
      <alignment horizontal="center" wrapText="1"/>
    </xf>
    <xf numFmtId="165" fontId="2" fillId="0" borderId="0" xfId="3" applyNumberFormat="1" applyFont="1" applyFill="1" applyBorder="1" applyAlignment="1">
      <alignment horizontal="center" wrapText="1"/>
    </xf>
    <xf numFmtId="165" fontId="2" fillId="0" borderId="0" xfId="0" applyNumberFormat="1" applyFont="1" applyFill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4" fillId="0" borderId="3" xfId="0" applyFont="1" applyFill="1" applyBorder="1"/>
    <xf numFmtId="166" fontId="4" fillId="0" borderId="4" xfId="0" applyNumberFormat="1" applyFont="1" applyFill="1" applyBorder="1" applyAlignment="1">
      <alignment horizontal="center"/>
    </xf>
    <xf numFmtId="167" fontId="4" fillId="0" borderId="4" xfId="0" applyNumberFormat="1" applyFont="1" applyFill="1" applyBorder="1" applyAlignment="1">
      <alignment horizontal="center"/>
    </xf>
    <xf numFmtId="168" fontId="4" fillId="0" borderId="4" xfId="2" applyNumberFormat="1" applyFont="1" applyFill="1" applyBorder="1" applyAlignment="1">
      <alignment horizontal="center"/>
    </xf>
    <xf numFmtId="169" fontId="4" fillId="0" borderId="4" xfId="0" applyNumberFormat="1" applyFont="1" applyFill="1" applyBorder="1" applyAlignment="1">
      <alignment horizontal="center"/>
    </xf>
    <xf numFmtId="167" fontId="4" fillId="0" borderId="4" xfId="3" applyNumberFormat="1" applyFont="1" applyFill="1" applyBorder="1" applyAlignment="1">
      <alignment horizontal="center"/>
    </xf>
    <xf numFmtId="167" fontId="4" fillId="0" borderId="5" xfId="0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right" wrapText="1"/>
    </xf>
    <xf numFmtId="167" fontId="2" fillId="0" borderId="0" xfId="0" applyNumberFormat="1" applyFont="1" applyFill="1" applyBorder="1" applyAlignment="1">
      <alignment horizontal="right" wrapText="1"/>
    </xf>
    <xf numFmtId="164" fontId="2" fillId="0" borderId="0" xfId="0" applyNumberFormat="1" applyFont="1" applyFill="1" applyBorder="1" applyAlignment="1">
      <alignment horizontal="right" wrapText="1"/>
    </xf>
    <xf numFmtId="169" fontId="2" fillId="0" borderId="0" xfId="0" applyNumberFormat="1" applyFont="1" applyFill="1" applyBorder="1" applyAlignment="1">
      <alignment horizontal="center" wrapText="1"/>
    </xf>
    <xf numFmtId="167" fontId="2" fillId="0" borderId="0" xfId="3" applyNumberFormat="1" applyFont="1" applyFill="1" applyBorder="1" applyAlignment="1">
      <alignment horizontal="right" wrapText="1"/>
    </xf>
    <xf numFmtId="168" fontId="2" fillId="0" borderId="0" xfId="2" applyNumberFormat="1" applyFont="1" applyFill="1" applyBorder="1" applyAlignment="1">
      <alignment horizontal="center" wrapText="1"/>
    </xf>
    <xf numFmtId="167" fontId="4" fillId="0" borderId="0" xfId="0" applyNumberFormat="1" applyFont="1" applyFill="1" applyBorder="1" applyAlignment="1">
      <alignment horizontal="center"/>
    </xf>
    <xf numFmtId="0" fontId="2" fillId="0" borderId="6" xfId="0" quotePrefix="1" applyFont="1" applyFill="1" applyBorder="1"/>
    <xf numFmtId="166" fontId="4" fillId="0" borderId="7" xfId="0" applyNumberFormat="1" applyFont="1" applyFill="1" applyBorder="1" applyAlignment="1">
      <alignment horizontal="center"/>
    </xf>
    <xf numFmtId="167" fontId="4" fillId="0" borderId="7" xfId="0" applyNumberFormat="1" applyFont="1" applyFill="1" applyBorder="1" applyAlignment="1">
      <alignment horizontal="center"/>
    </xf>
    <xf numFmtId="168" fontId="4" fillId="0" borderId="7" xfId="2" applyNumberFormat="1" applyFont="1" applyFill="1" applyBorder="1" applyAlignment="1">
      <alignment horizontal="center"/>
    </xf>
    <xf numFmtId="169" fontId="4" fillId="0" borderId="7" xfId="0" applyNumberFormat="1" applyFont="1" applyFill="1" applyBorder="1" applyAlignment="1">
      <alignment horizontal="center"/>
    </xf>
    <xf numFmtId="167" fontId="4" fillId="0" borderId="7" xfId="3" applyNumberFormat="1" applyFont="1" applyFill="1" applyBorder="1" applyAlignment="1">
      <alignment horizontal="center"/>
    </xf>
    <xf numFmtId="167" fontId="4" fillId="0" borderId="8" xfId="0" applyNumberFormat="1" applyFont="1" applyFill="1" applyBorder="1" applyAlignment="1">
      <alignment horizontal="center"/>
    </xf>
    <xf numFmtId="0" fontId="2" fillId="0" borderId="9" xfId="0" quotePrefix="1" applyFont="1" applyFill="1" applyBorder="1"/>
    <xf numFmtId="166" fontId="4" fillId="0" borderId="0" xfId="0" applyNumberFormat="1" applyFont="1" applyFill="1" applyBorder="1" applyAlignment="1">
      <alignment horizontal="center"/>
    </xf>
    <xf numFmtId="168" fontId="4" fillId="0" borderId="0" xfId="2" applyNumberFormat="1" applyFont="1" applyFill="1" applyBorder="1" applyAlignment="1">
      <alignment horizontal="center"/>
    </xf>
    <xf numFmtId="169" fontId="4" fillId="0" borderId="0" xfId="0" applyNumberFormat="1" applyFont="1" applyFill="1" applyBorder="1" applyAlignment="1">
      <alignment horizontal="center"/>
    </xf>
    <xf numFmtId="167" fontId="4" fillId="0" borderId="0" xfId="3" applyNumberFormat="1" applyFont="1" applyFill="1" applyBorder="1" applyAlignment="1">
      <alignment horizontal="center"/>
    </xf>
    <xf numFmtId="167" fontId="4" fillId="0" borderId="2" xfId="0" applyNumberFormat="1" applyFont="1" applyFill="1" applyBorder="1" applyAlignment="1">
      <alignment horizontal="center"/>
    </xf>
    <xf numFmtId="0" fontId="2" fillId="0" borderId="9" xfId="0" applyFont="1" applyFill="1" applyBorder="1"/>
    <xf numFmtId="0" fontId="2" fillId="0" borderId="10" xfId="0" applyFont="1" applyFill="1" applyBorder="1"/>
    <xf numFmtId="166" fontId="4" fillId="0" borderId="1" xfId="0" applyNumberFormat="1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168" fontId="4" fillId="0" borderId="1" xfId="2" applyNumberFormat="1" applyFont="1" applyFill="1" applyBorder="1" applyAlignment="1">
      <alignment horizontal="center"/>
    </xf>
    <xf numFmtId="169" fontId="4" fillId="0" borderId="1" xfId="0" applyNumberFormat="1" applyFont="1" applyFill="1" applyBorder="1" applyAlignment="1">
      <alignment horizontal="center"/>
    </xf>
    <xf numFmtId="167" fontId="4" fillId="0" borderId="1" xfId="3" applyNumberFormat="1" applyFont="1" applyFill="1" applyBorder="1" applyAlignment="1">
      <alignment horizontal="center"/>
    </xf>
    <xf numFmtId="167" fontId="4" fillId="0" borderId="11" xfId="0" applyNumberFormat="1" applyFont="1" applyFill="1" applyBorder="1" applyAlignment="1">
      <alignment horizontal="center"/>
    </xf>
    <xf numFmtId="0" fontId="2" fillId="0" borderId="0" xfId="0" applyFont="1" applyFill="1" applyBorder="1"/>
    <xf numFmtId="164" fontId="4" fillId="0" borderId="0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0" fontId="2" fillId="0" borderId="6" xfId="0" quotePrefix="1" applyFont="1" applyFill="1" applyBorder="1" applyAlignment="1">
      <alignment horizontal="left"/>
    </xf>
    <xf numFmtId="0" fontId="2" fillId="0" borderId="9" xfId="0" quotePrefix="1" applyFont="1" applyFill="1" applyBorder="1" applyAlignment="1">
      <alignment horizontal="left"/>
    </xf>
    <xf numFmtId="16" fontId="2" fillId="0" borderId="9" xfId="0" quotePrefix="1" applyNumberFormat="1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6" xfId="0" applyFont="1" applyFill="1" applyBorder="1"/>
    <xf numFmtId="169" fontId="4" fillId="0" borderId="7" xfId="1" applyNumberFormat="1" applyFont="1" applyFill="1" applyBorder="1" applyAlignment="1">
      <alignment horizontal="center"/>
    </xf>
    <xf numFmtId="169" fontId="4" fillId="0" borderId="0" xfId="1" applyNumberFormat="1" applyFont="1" applyFill="1" applyBorder="1" applyAlignment="1">
      <alignment horizontal="center"/>
    </xf>
    <xf numFmtId="169" fontId="4" fillId="0" borderId="1" xfId="1" applyNumberFormat="1" applyFont="1" applyFill="1" applyBorder="1" applyAlignment="1">
      <alignment horizontal="center"/>
    </xf>
    <xf numFmtId="3" fontId="4" fillId="0" borderId="0" xfId="0" applyNumberFormat="1" applyFont="1" applyFill="1" applyBorder="1"/>
    <xf numFmtId="165" fontId="4" fillId="0" borderId="0" xfId="3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0" fontId="2" fillId="0" borderId="0" xfId="4" applyFont="1" applyBorder="1" applyAlignment="1">
      <alignment horizontal="center"/>
    </xf>
    <xf numFmtId="0" fontId="4" fillId="0" borderId="0" xfId="4" applyFont="1"/>
    <xf numFmtId="0" fontId="2" fillId="0" borderId="0" xfId="4" applyFont="1" applyBorder="1" applyAlignment="1"/>
    <xf numFmtId="0" fontId="6" fillId="0" borderId="0" xfId="4" applyFont="1"/>
    <xf numFmtId="0" fontId="4" fillId="0" borderId="0" xfId="4" applyFont="1" applyBorder="1"/>
    <xf numFmtId="164" fontId="4" fillId="0" borderId="0" xfId="4" applyNumberFormat="1" applyFont="1" applyBorder="1"/>
    <xf numFmtId="0" fontId="4" fillId="0" borderId="0" xfId="4" applyFont="1" applyAlignment="1">
      <alignment horizontal="center"/>
    </xf>
    <xf numFmtId="0" fontId="2" fillId="0" borderId="0" xfId="4" applyFont="1" applyBorder="1" applyAlignment="1">
      <alignment horizontal="center" wrapText="1"/>
    </xf>
    <xf numFmtId="164" fontId="2" fillId="0" borderId="0" xfId="4" applyNumberFormat="1" applyFont="1" applyBorder="1" applyAlignment="1">
      <alignment horizontal="center" wrapText="1"/>
    </xf>
    <xf numFmtId="9" fontId="2" fillId="0" borderId="0" xfId="3" applyFont="1" applyBorder="1" applyAlignment="1">
      <alignment horizontal="center" wrapText="1"/>
    </xf>
    <xf numFmtId="165" fontId="2" fillId="0" borderId="0" xfId="4" applyNumberFormat="1" applyFont="1" applyAlignment="1">
      <alignment horizontal="center" wrapText="1"/>
    </xf>
    <xf numFmtId="0" fontId="4" fillId="0" borderId="3" xfId="4" applyFont="1" applyBorder="1"/>
    <xf numFmtId="166" fontId="4" fillId="0" borderId="4" xfId="4" applyNumberFormat="1" applyFont="1" applyFill="1" applyBorder="1" applyAlignment="1">
      <alignment horizontal="center"/>
    </xf>
    <xf numFmtId="167" fontId="4" fillId="0" borderId="4" xfId="4" applyNumberFormat="1" applyFont="1" applyFill="1" applyBorder="1" applyAlignment="1">
      <alignment horizontal="center"/>
    </xf>
    <xf numFmtId="170" fontId="4" fillId="0" borderId="4" xfId="2" applyNumberFormat="1" applyFont="1" applyFill="1" applyBorder="1" applyAlignment="1">
      <alignment horizontal="center"/>
    </xf>
    <xf numFmtId="169" fontId="4" fillId="0" borderId="4" xfId="4" applyNumberFormat="1" applyFont="1" applyFill="1" applyBorder="1" applyAlignment="1">
      <alignment horizontal="center"/>
    </xf>
    <xf numFmtId="167" fontId="4" fillId="0" borderId="5" xfId="3" applyNumberFormat="1" applyFont="1" applyFill="1" applyBorder="1" applyAlignment="1">
      <alignment horizontal="center"/>
    </xf>
    <xf numFmtId="166" fontId="2" fillId="0" borderId="0" xfId="4" applyNumberFormat="1" applyFont="1" applyBorder="1" applyAlignment="1">
      <alignment horizontal="center" wrapText="1"/>
    </xf>
    <xf numFmtId="167" fontId="2" fillId="0" borderId="0" xfId="4" applyNumberFormat="1" applyFont="1" applyBorder="1" applyAlignment="1">
      <alignment horizontal="center" wrapText="1"/>
    </xf>
    <xf numFmtId="170" fontId="2" fillId="0" borderId="0" xfId="2" applyNumberFormat="1" applyFont="1" applyBorder="1" applyAlignment="1">
      <alignment horizontal="center" wrapText="1"/>
    </xf>
    <xf numFmtId="169" fontId="2" fillId="0" borderId="0" xfId="4" applyNumberFormat="1" applyFont="1" applyBorder="1" applyAlignment="1">
      <alignment horizontal="center" wrapText="1"/>
    </xf>
    <xf numFmtId="167" fontId="2" fillId="0" borderId="0" xfId="3" applyNumberFormat="1" applyFont="1" applyBorder="1" applyAlignment="1">
      <alignment horizontal="center" wrapText="1"/>
    </xf>
    <xf numFmtId="168" fontId="2" fillId="0" borderId="0" xfId="2" applyNumberFormat="1" applyFont="1" applyBorder="1" applyAlignment="1">
      <alignment horizontal="center" wrapText="1"/>
    </xf>
    <xf numFmtId="167" fontId="4" fillId="0" borderId="0" xfId="4" applyNumberFormat="1" applyFont="1" applyAlignment="1">
      <alignment horizontal="center"/>
    </xf>
    <xf numFmtId="0" fontId="2" fillId="0" borderId="6" xfId="4" applyFont="1" applyBorder="1" applyAlignment="1">
      <alignment horizontal="left"/>
    </xf>
    <xf numFmtId="166" fontId="4" fillId="0" borderId="7" xfId="4" applyNumberFormat="1" applyFont="1" applyBorder="1" applyAlignment="1">
      <alignment horizontal="center"/>
    </xf>
    <xf numFmtId="167" fontId="4" fillId="0" borderId="7" xfId="4" applyNumberFormat="1" applyFont="1" applyBorder="1" applyAlignment="1">
      <alignment horizontal="center"/>
    </xf>
    <xf numFmtId="170" fontId="4" fillId="0" borderId="7" xfId="2" applyNumberFormat="1" applyFont="1" applyBorder="1" applyAlignment="1">
      <alignment horizontal="center"/>
    </xf>
    <xf numFmtId="169" fontId="4" fillId="0" borderId="7" xfId="4" applyNumberFormat="1" applyFont="1" applyBorder="1" applyAlignment="1">
      <alignment horizontal="center"/>
    </xf>
    <xf numFmtId="167" fontId="4" fillId="0" borderId="7" xfId="3" applyNumberFormat="1" applyFont="1" applyBorder="1" applyAlignment="1">
      <alignment horizontal="center"/>
    </xf>
    <xf numFmtId="168" fontId="4" fillId="0" borderId="7" xfId="2" applyNumberFormat="1" applyFont="1" applyBorder="1" applyAlignment="1">
      <alignment horizontal="center"/>
    </xf>
    <xf numFmtId="167" fontId="4" fillId="0" borderId="8" xfId="3" applyNumberFormat="1" applyFont="1" applyBorder="1" applyAlignment="1">
      <alignment horizontal="center"/>
    </xf>
    <xf numFmtId="0" fontId="2" fillId="0" borderId="10" xfId="4" applyFont="1" applyBorder="1" applyAlignment="1">
      <alignment horizontal="left"/>
    </xf>
    <xf numFmtId="166" fontId="4" fillId="0" borderId="1" xfId="4" applyNumberFormat="1" applyFont="1" applyFill="1" applyBorder="1" applyAlignment="1">
      <alignment horizontal="center"/>
    </xf>
    <xf numFmtId="167" fontId="4" fillId="0" borderId="1" xfId="4" applyNumberFormat="1" applyFont="1" applyFill="1" applyBorder="1" applyAlignment="1">
      <alignment horizontal="center"/>
    </xf>
    <xf numFmtId="170" fontId="4" fillId="0" borderId="1" xfId="2" applyNumberFormat="1" applyFont="1" applyFill="1" applyBorder="1" applyAlignment="1">
      <alignment horizontal="center"/>
    </xf>
    <xf numFmtId="169" fontId="4" fillId="0" borderId="1" xfId="4" applyNumberFormat="1" applyFont="1" applyFill="1" applyBorder="1" applyAlignment="1">
      <alignment horizontal="center"/>
    </xf>
    <xf numFmtId="167" fontId="4" fillId="0" borderId="11" xfId="3" applyNumberFormat="1" applyFont="1" applyFill="1" applyBorder="1" applyAlignment="1">
      <alignment horizontal="center"/>
    </xf>
    <xf numFmtId="166" fontId="4" fillId="0" borderId="0" xfId="4" applyNumberFormat="1" applyFont="1" applyBorder="1"/>
    <xf numFmtId="167" fontId="4" fillId="0" borderId="0" xfId="4" applyNumberFormat="1" applyFont="1" applyBorder="1"/>
    <xf numFmtId="170" fontId="4" fillId="0" borderId="0" xfId="2" applyNumberFormat="1" applyFont="1" applyBorder="1"/>
    <xf numFmtId="169" fontId="4" fillId="0" borderId="0" xfId="4" applyNumberFormat="1" applyFont="1" applyBorder="1"/>
    <xf numFmtId="167" fontId="4" fillId="0" borderId="0" xfId="3" applyNumberFormat="1" applyFont="1" applyBorder="1"/>
    <xf numFmtId="168" fontId="4" fillId="0" borderId="0" xfId="2" applyNumberFormat="1" applyFont="1" applyBorder="1"/>
    <xf numFmtId="167" fontId="4" fillId="0" borderId="0" xfId="3" applyNumberFormat="1" applyFont="1" applyAlignment="1">
      <alignment horizontal="center"/>
    </xf>
    <xf numFmtId="170" fontId="4" fillId="0" borderId="7" xfId="2" applyNumberFormat="1" applyFont="1" applyBorder="1" applyAlignment="1"/>
    <xf numFmtId="168" fontId="4" fillId="0" borderId="7" xfId="2" applyNumberFormat="1" applyFont="1" applyBorder="1" applyAlignment="1"/>
    <xf numFmtId="0" fontId="2" fillId="0" borderId="9" xfId="4" applyFont="1" applyBorder="1" applyAlignment="1">
      <alignment horizontal="left"/>
    </xf>
    <xf numFmtId="166" fontId="4" fillId="0" borderId="0" xfId="4" applyNumberFormat="1" applyFont="1" applyBorder="1" applyAlignment="1">
      <alignment horizontal="center"/>
    </xf>
    <xf numFmtId="167" fontId="4" fillId="0" borderId="0" xfId="4" applyNumberFormat="1" applyFont="1" applyBorder="1" applyAlignment="1">
      <alignment horizontal="center"/>
    </xf>
    <xf numFmtId="170" fontId="4" fillId="0" borderId="0" xfId="2" applyNumberFormat="1" applyFont="1" applyBorder="1" applyAlignment="1"/>
    <xf numFmtId="169" fontId="4" fillId="0" borderId="0" xfId="4" applyNumberFormat="1" applyFont="1" applyBorder="1" applyAlignment="1">
      <alignment horizontal="center"/>
    </xf>
    <xf numFmtId="167" fontId="4" fillId="0" borderId="0" xfId="3" applyNumberFormat="1" applyFont="1" applyBorder="1" applyAlignment="1">
      <alignment horizontal="center"/>
    </xf>
    <xf numFmtId="168" fontId="4" fillId="0" borderId="0" xfId="2" applyNumberFormat="1" applyFont="1" applyBorder="1" applyAlignment="1"/>
    <xf numFmtId="167" fontId="4" fillId="0" borderId="2" xfId="3" applyNumberFormat="1" applyFont="1" applyBorder="1" applyAlignment="1">
      <alignment horizontal="center"/>
    </xf>
    <xf numFmtId="166" fontId="4" fillId="0" borderId="1" xfId="4" applyNumberFormat="1" applyFont="1" applyBorder="1" applyAlignment="1">
      <alignment horizontal="center"/>
    </xf>
    <xf numFmtId="167" fontId="4" fillId="0" borderId="1" xfId="4" applyNumberFormat="1" applyFont="1" applyBorder="1" applyAlignment="1">
      <alignment horizontal="center"/>
    </xf>
    <xf numFmtId="170" fontId="4" fillId="0" borderId="1" xfId="2" applyNumberFormat="1" applyFont="1" applyBorder="1" applyAlignment="1"/>
    <xf numFmtId="169" fontId="4" fillId="0" borderId="1" xfId="4" applyNumberFormat="1" applyFont="1" applyBorder="1" applyAlignment="1">
      <alignment horizontal="center"/>
    </xf>
    <xf numFmtId="167" fontId="4" fillId="0" borderId="1" xfId="3" applyNumberFormat="1" applyFont="1" applyBorder="1" applyAlignment="1">
      <alignment horizontal="center"/>
    </xf>
    <xf numFmtId="168" fontId="4" fillId="0" borderId="1" xfId="2" applyNumberFormat="1" applyFont="1" applyBorder="1" applyAlignment="1"/>
    <xf numFmtId="167" fontId="4" fillId="0" borderId="11" xfId="3" applyNumberFormat="1" applyFont="1" applyBorder="1" applyAlignment="1">
      <alignment horizontal="center"/>
    </xf>
    <xf numFmtId="0" fontId="2" fillId="0" borderId="0" xfId="4" applyFont="1" applyBorder="1" applyAlignment="1">
      <alignment horizontal="left"/>
    </xf>
    <xf numFmtId="3" fontId="4" fillId="0" borderId="0" xfId="4" applyNumberFormat="1" applyFont="1" applyBorder="1" applyAlignment="1">
      <alignment horizontal="center"/>
    </xf>
    <xf numFmtId="165" fontId="4" fillId="0" borderId="0" xfId="4" applyNumberFormat="1" applyFont="1" applyBorder="1" applyAlignment="1">
      <alignment horizontal="center"/>
    </xf>
    <xf numFmtId="168" fontId="4" fillId="0" borderId="0" xfId="2" applyNumberFormat="1" applyFont="1" applyBorder="1" applyAlignment="1">
      <alignment horizontal="center"/>
    </xf>
    <xf numFmtId="9" fontId="4" fillId="0" borderId="0" xfId="4" applyNumberFormat="1" applyFont="1" applyBorder="1" applyAlignment="1">
      <alignment horizontal="center"/>
    </xf>
    <xf numFmtId="165" fontId="4" fillId="0" borderId="0" xfId="3" applyNumberFormat="1" applyFont="1" applyBorder="1" applyAlignment="1">
      <alignment horizontal="center"/>
    </xf>
    <xf numFmtId="9" fontId="4" fillId="0" borderId="0" xfId="3" applyFont="1" applyBorder="1" applyAlignment="1">
      <alignment horizontal="center"/>
    </xf>
    <xf numFmtId="9" fontId="4" fillId="0" borderId="0" xfId="3" applyFont="1" applyAlignment="1">
      <alignment horizontal="center"/>
    </xf>
    <xf numFmtId="0" fontId="2" fillId="0" borderId="6" xfId="4" applyFont="1" applyBorder="1"/>
    <xf numFmtId="167" fontId="4" fillId="0" borderId="7" xfId="4" applyNumberFormat="1" applyFont="1" applyFill="1" applyBorder="1" applyAlignment="1">
      <alignment horizontal="center"/>
    </xf>
    <xf numFmtId="42" fontId="4" fillId="0" borderId="7" xfId="2" applyNumberFormat="1" applyFont="1" applyBorder="1" applyAlignment="1">
      <alignment horizontal="center"/>
    </xf>
    <xf numFmtId="167" fontId="4" fillId="0" borderId="8" xfId="3" applyNumberFormat="1" applyFont="1" applyFill="1" applyBorder="1" applyAlignment="1">
      <alignment horizontal="center"/>
    </xf>
    <xf numFmtId="0" fontId="2" fillId="0" borderId="9" xfId="4" applyFont="1" applyBorder="1"/>
    <xf numFmtId="166" fontId="4" fillId="0" borderId="0" xfId="3" applyNumberFormat="1" applyFont="1" applyBorder="1" applyAlignment="1">
      <alignment horizontal="center"/>
    </xf>
    <xf numFmtId="42" fontId="4" fillId="0" borderId="0" xfId="2" applyNumberFormat="1" applyFont="1" applyBorder="1" applyAlignment="1">
      <alignment horizontal="center"/>
    </xf>
    <xf numFmtId="169" fontId="4" fillId="0" borderId="0" xfId="3" applyNumberFormat="1" applyFont="1" applyBorder="1" applyAlignment="1">
      <alignment horizontal="center"/>
    </xf>
    <xf numFmtId="43" fontId="4" fillId="0" borderId="0" xfId="1" applyFont="1"/>
    <xf numFmtId="9" fontId="4" fillId="0" borderId="0" xfId="3" applyFont="1"/>
    <xf numFmtId="0" fontId="2" fillId="0" borderId="10" xfId="4" applyFont="1" applyBorder="1"/>
    <xf numFmtId="42" fontId="4" fillId="0" borderId="1" xfId="2" applyNumberFormat="1" applyFont="1" applyBorder="1" applyAlignment="1">
      <alignment horizontal="center"/>
    </xf>
    <xf numFmtId="168" fontId="4" fillId="0" borderId="1" xfId="2" applyNumberFormat="1" applyFont="1" applyBorder="1" applyAlignment="1">
      <alignment horizontal="center"/>
    </xf>
    <xf numFmtId="0" fontId="2" fillId="0" borderId="7" xfId="4" applyFont="1" applyBorder="1"/>
    <xf numFmtId="165" fontId="4" fillId="0" borderId="0" xfId="3" applyNumberFormat="1" applyFont="1"/>
    <xf numFmtId="169" fontId="4" fillId="0" borderId="1" xfId="1" applyNumberFormat="1" applyFont="1" applyBorder="1" applyAlignment="1">
      <alignment horizontal="center"/>
    </xf>
    <xf numFmtId="0" fontId="2" fillId="0" borderId="0" xfId="4" applyFont="1" applyBorder="1"/>
    <xf numFmtId="165" fontId="4" fillId="0" borderId="0" xfId="3" applyNumberFormat="1" applyFont="1" applyAlignment="1">
      <alignment horizontal="center"/>
    </xf>
    <xf numFmtId="165" fontId="4" fillId="0" borderId="0" xfId="4" applyNumberFormat="1" applyFont="1" applyBorder="1"/>
    <xf numFmtId="0" fontId="2" fillId="0" borderId="0" xfId="12" applyFont="1" applyBorder="1" applyAlignment="1">
      <alignment horizontal="center"/>
    </xf>
    <xf numFmtId="0" fontId="9" fillId="0" borderId="0" xfId="13" applyFont="1"/>
    <xf numFmtId="0" fontId="4" fillId="0" borderId="0" xfId="12" applyFont="1" applyBorder="1"/>
    <xf numFmtId="0" fontId="2" fillId="0" borderId="0" xfId="12" applyFont="1" applyBorder="1" applyAlignment="1">
      <alignment horizontal="center" wrapText="1"/>
    </xf>
    <xf numFmtId="0" fontId="2" fillId="0" borderId="1" xfId="13" applyFont="1" applyBorder="1" applyAlignment="1">
      <alignment horizontal="center" wrapText="1"/>
    </xf>
    <xf numFmtId="164" fontId="2" fillId="0" borderId="0" xfId="12" applyNumberFormat="1" applyFont="1" applyBorder="1" applyAlignment="1">
      <alignment horizontal="center" wrapText="1"/>
    </xf>
    <xf numFmtId="165" fontId="2" fillId="0" borderId="0" xfId="12" applyNumberFormat="1" applyFont="1" applyBorder="1" applyAlignment="1">
      <alignment horizontal="center" wrapText="1"/>
    </xf>
    <xf numFmtId="165" fontId="2" fillId="0" borderId="0" xfId="12" applyNumberFormat="1" applyFont="1" applyAlignment="1">
      <alignment horizontal="center" wrapText="1"/>
    </xf>
    <xf numFmtId="0" fontId="4" fillId="0" borderId="3" xfId="12" applyFont="1" applyBorder="1"/>
    <xf numFmtId="166" fontId="4" fillId="0" borderId="4" xfId="12" applyNumberFormat="1" applyFont="1" applyFill="1" applyBorder="1" applyAlignment="1">
      <alignment horizontal="center"/>
    </xf>
    <xf numFmtId="172" fontId="4" fillId="0" borderId="4" xfId="12" applyNumberFormat="1" applyFont="1" applyFill="1" applyBorder="1" applyAlignment="1">
      <alignment horizontal="center"/>
    </xf>
    <xf numFmtId="168" fontId="4" fillId="0" borderId="4" xfId="14" applyNumberFormat="1" applyFont="1" applyFill="1" applyBorder="1" applyAlignment="1">
      <alignment horizontal="center"/>
    </xf>
    <xf numFmtId="169" fontId="4" fillId="0" borderId="4" xfId="12" applyNumberFormat="1" applyFont="1" applyFill="1" applyBorder="1" applyAlignment="1">
      <alignment horizontal="center"/>
    </xf>
    <xf numFmtId="172" fontId="4" fillId="0" borderId="4" xfId="15" applyNumberFormat="1" applyFont="1" applyFill="1" applyBorder="1" applyAlignment="1">
      <alignment horizontal="center"/>
    </xf>
    <xf numFmtId="172" fontId="4" fillId="0" borderId="5" xfId="12" applyNumberFormat="1" applyFont="1" applyFill="1" applyBorder="1" applyAlignment="1">
      <alignment horizontal="center"/>
    </xf>
    <xf numFmtId="166" fontId="2" fillId="0" borderId="0" xfId="12" applyNumberFormat="1" applyFont="1" applyBorder="1" applyAlignment="1">
      <alignment horizontal="center" wrapText="1"/>
    </xf>
    <xf numFmtId="172" fontId="2" fillId="0" borderId="0" xfId="12" applyNumberFormat="1" applyFont="1" applyBorder="1" applyAlignment="1">
      <alignment horizontal="center" wrapText="1"/>
    </xf>
    <xf numFmtId="168" fontId="2" fillId="0" borderId="0" xfId="14" applyNumberFormat="1" applyFont="1" applyBorder="1" applyAlignment="1">
      <alignment horizontal="center" wrapText="1"/>
    </xf>
    <xf numFmtId="172" fontId="4" fillId="0" borderId="0" xfId="12" applyNumberFormat="1" applyFont="1" applyBorder="1" applyAlignment="1">
      <alignment horizontal="center"/>
    </xf>
    <xf numFmtId="169" fontId="2" fillId="0" borderId="0" xfId="12" applyNumberFormat="1" applyFont="1" applyBorder="1" applyAlignment="1">
      <alignment horizontal="center" wrapText="1"/>
    </xf>
    <xf numFmtId="172" fontId="2" fillId="0" borderId="0" xfId="15" applyNumberFormat="1" applyFont="1" applyBorder="1" applyAlignment="1">
      <alignment horizontal="center" wrapText="1"/>
    </xf>
    <xf numFmtId="172" fontId="4" fillId="0" borderId="0" xfId="12" applyNumberFormat="1" applyFont="1" applyAlignment="1">
      <alignment horizontal="center"/>
    </xf>
    <xf numFmtId="0" fontId="10" fillId="0" borderId="6" xfId="12" applyFont="1" applyBorder="1" applyAlignment="1">
      <alignment horizontal="left"/>
    </xf>
    <xf numFmtId="166" fontId="9" fillId="0" borderId="7" xfId="12" applyNumberFormat="1" applyFont="1" applyBorder="1" applyAlignment="1">
      <alignment horizontal="center"/>
    </xf>
    <xf numFmtId="172" fontId="9" fillId="0" borderId="7" xfId="12" applyNumberFormat="1" applyFont="1" applyBorder="1" applyAlignment="1">
      <alignment horizontal="center"/>
    </xf>
    <xf numFmtId="168" fontId="9" fillId="0" borderId="7" xfId="14" applyNumberFormat="1" applyFont="1" applyBorder="1" applyAlignment="1">
      <alignment horizontal="center"/>
    </xf>
    <xf numFmtId="169" fontId="9" fillId="0" borderId="7" xfId="12" applyNumberFormat="1" applyFont="1" applyBorder="1" applyAlignment="1">
      <alignment horizontal="center"/>
    </xf>
    <xf numFmtId="172" fontId="9" fillId="0" borderId="7" xfId="15" applyNumberFormat="1" applyFont="1" applyBorder="1" applyAlignment="1">
      <alignment horizontal="center"/>
    </xf>
    <xf numFmtId="172" fontId="9" fillId="0" borderId="8" xfId="12" applyNumberFormat="1" applyFont="1" applyBorder="1" applyAlignment="1">
      <alignment horizontal="center"/>
    </xf>
    <xf numFmtId="0" fontId="10" fillId="0" borderId="10" xfId="12" applyFont="1" applyBorder="1" applyAlignment="1">
      <alignment horizontal="left"/>
    </xf>
    <xf numFmtId="166" fontId="9" fillId="0" borderId="1" xfId="12" applyNumberFormat="1" applyFont="1" applyFill="1" applyBorder="1" applyAlignment="1">
      <alignment horizontal="center"/>
    </xf>
    <xf numFmtId="172" fontId="9" fillId="0" borderId="1" xfId="12" applyNumberFormat="1" applyFont="1" applyFill="1" applyBorder="1" applyAlignment="1">
      <alignment horizontal="center"/>
    </xf>
    <xf numFmtId="168" fontId="9" fillId="0" borderId="1" xfId="14" applyNumberFormat="1" applyFont="1" applyFill="1" applyBorder="1" applyAlignment="1">
      <alignment horizontal="center"/>
    </xf>
    <xf numFmtId="169" fontId="9" fillId="0" borderId="1" xfId="12" applyNumberFormat="1" applyFont="1" applyFill="1" applyBorder="1" applyAlignment="1">
      <alignment horizontal="center"/>
    </xf>
    <xf numFmtId="172" fontId="9" fillId="0" borderId="1" xfId="15" applyNumberFormat="1" applyFont="1" applyFill="1" applyBorder="1" applyAlignment="1">
      <alignment horizontal="center"/>
    </xf>
    <xf numFmtId="172" fontId="9" fillId="0" borderId="11" xfId="12" applyNumberFormat="1" applyFont="1" applyFill="1" applyBorder="1" applyAlignment="1">
      <alignment horizontal="center"/>
    </xf>
    <xf numFmtId="0" fontId="2" fillId="0" borderId="0" xfId="12" applyFont="1" applyBorder="1" applyAlignment="1">
      <alignment horizontal="left"/>
    </xf>
    <xf numFmtId="166" fontId="4" fillId="0" borderId="0" xfId="12" applyNumberFormat="1" applyFont="1" applyBorder="1" applyAlignment="1">
      <alignment horizontal="center"/>
    </xf>
    <xf numFmtId="168" fontId="4" fillId="0" borderId="0" xfId="14" applyNumberFormat="1" applyFont="1" applyBorder="1" applyAlignment="1">
      <alignment horizontal="center"/>
    </xf>
    <xf numFmtId="172" fontId="4" fillId="0" borderId="0" xfId="15" applyNumberFormat="1" applyFont="1" applyBorder="1" applyAlignment="1">
      <alignment horizontal="center"/>
    </xf>
    <xf numFmtId="169" fontId="4" fillId="0" borderId="0" xfId="12" applyNumberFormat="1" applyFont="1" applyBorder="1" applyAlignment="1">
      <alignment horizontal="center"/>
    </xf>
    <xf numFmtId="172" fontId="4" fillId="0" borderId="0" xfId="15" applyNumberFormat="1" applyFont="1" applyAlignment="1">
      <alignment horizontal="center"/>
    </xf>
    <xf numFmtId="0" fontId="2" fillId="0" borderId="6" xfId="12" applyFont="1" applyBorder="1" applyAlignment="1">
      <alignment horizontal="left"/>
    </xf>
    <xf numFmtId="166" fontId="4" fillId="0" borderId="7" xfId="12" applyNumberFormat="1" applyFont="1" applyBorder="1" applyAlignment="1">
      <alignment horizontal="center"/>
    </xf>
    <xf numFmtId="172" fontId="4" fillId="0" borderId="7" xfId="12" applyNumberFormat="1" applyFont="1" applyBorder="1" applyAlignment="1">
      <alignment horizontal="center"/>
    </xf>
    <xf numFmtId="168" fontId="4" fillId="0" borderId="7" xfId="14" applyNumberFormat="1" applyFont="1" applyBorder="1" applyAlignment="1">
      <alignment horizontal="center"/>
    </xf>
    <xf numFmtId="172" fontId="4" fillId="0" borderId="7" xfId="15" applyNumberFormat="1" applyFont="1" applyBorder="1" applyAlignment="1">
      <alignment horizontal="center"/>
    </xf>
    <xf numFmtId="169" fontId="4" fillId="0" borderId="7" xfId="12" applyNumberFormat="1" applyFont="1" applyBorder="1" applyAlignment="1">
      <alignment horizontal="center"/>
    </xf>
    <xf numFmtId="172" fontId="4" fillId="0" borderId="8" xfId="15" applyNumberFormat="1" applyFont="1" applyBorder="1" applyAlignment="1">
      <alignment horizontal="center"/>
    </xf>
    <xf numFmtId="0" fontId="2" fillId="0" borderId="9" xfId="12" applyFont="1" applyBorder="1"/>
    <xf numFmtId="172" fontId="4" fillId="0" borderId="0" xfId="12" applyNumberFormat="1" applyFont="1" applyFill="1" applyBorder="1" applyAlignment="1">
      <alignment horizontal="center"/>
    </xf>
    <xf numFmtId="172" fontId="9" fillId="0" borderId="0" xfId="12" applyNumberFormat="1" applyFont="1" applyFill="1" applyBorder="1" applyAlignment="1">
      <alignment horizontal="center"/>
    </xf>
    <xf numFmtId="172" fontId="4" fillId="0" borderId="2" xfId="12" applyNumberFormat="1" applyFont="1" applyFill="1" applyBorder="1" applyAlignment="1">
      <alignment horizontal="center"/>
    </xf>
    <xf numFmtId="166" fontId="4" fillId="0" borderId="0" xfId="15" applyNumberFormat="1" applyFont="1" applyBorder="1" applyAlignment="1">
      <alignment horizontal="center"/>
    </xf>
    <xf numFmtId="172" fontId="9" fillId="0" borderId="0" xfId="15" applyNumberFormat="1" applyFont="1" applyBorder="1" applyAlignment="1">
      <alignment horizontal="center"/>
    </xf>
    <xf numFmtId="169" fontId="4" fillId="0" borderId="0" xfId="15" applyNumberFormat="1" applyFont="1" applyBorder="1" applyAlignment="1">
      <alignment horizontal="center"/>
    </xf>
    <xf numFmtId="172" fontId="4" fillId="0" borderId="2" xfId="15" applyNumberFormat="1" applyFont="1" applyBorder="1" applyAlignment="1">
      <alignment horizontal="center"/>
    </xf>
    <xf numFmtId="0" fontId="2" fillId="0" borderId="10" xfId="12" applyFont="1" applyBorder="1"/>
    <xf numFmtId="166" fontId="4" fillId="0" borderId="1" xfId="12" applyNumberFormat="1" applyFont="1" applyBorder="1" applyAlignment="1">
      <alignment horizontal="center"/>
    </xf>
    <xf numFmtId="172" fontId="4" fillId="0" borderId="1" xfId="15" applyNumberFormat="1" applyFont="1" applyBorder="1" applyAlignment="1">
      <alignment horizontal="center"/>
    </xf>
    <xf numFmtId="168" fontId="4" fillId="0" borderId="1" xfId="14" applyNumberFormat="1" applyFont="1" applyBorder="1" applyAlignment="1">
      <alignment horizontal="center"/>
    </xf>
    <xf numFmtId="172" fontId="9" fillId="0" borderId="1" xfId="15" applyNumberFormat="1" applyFont="1" applyBorder="1" applyAlignment="1">
      <alignment horizontal="center"/>
    </xf>
    <xf numFmtId="172" fontId="4" fillId="0" borderId="1" xfId="12" applyNumberFormat="1" applyFont="1" applyBorder="1" applyAlignment="1">
      <alignment horizontal="center"/>
    </xf>
    <xf numFmtId="169" fontId="4" fillId="0" borderId="1" xfId="12" applyNumberFormat="1" applyFont="1" applyBorder="1" applyAlignment="1">
      <alignment horizontal="center"/>
    </xf>
    <xf numFmtId="172" fontId="4" fillId="0" borderId="11" xfId="15" applyNumberFormat="1" applyFont="1" applyBorder="1" applyAlignment="1">
      <alignment horizontal="center"/>
    </xf>
    <xf numFmtId="0" fontId="2" fillId="0" borderId="0" xfId="12" applyFont="1" applyBorder="1"/>
    <xf numFmtId="1" fontId="2" fillId="0" borderId="6" xfId="12" applyNumberFormat="1" applyFont="1" applyBorder="1" applyAlignment="1">
      <alignment horizontal="left"/>
    </xf>
    <xf numFmtId="172" fontId="4" fillId="0" borderId="7" xfId="12" applyNumberFormat="1" applyFont="1" applyFill="1" applyBorder="1" applyAlignment="1">
      <alignment horizontal="center"/>
    </xf>
    <xf numFmtId="172" fontId="9" fillId="0" borderId="7" xfId="12" applyNumberFormat="1" applyFont="1" applyFill="1" applyBorder="1" applyAlignment="1">
      <alignment horizontal="center"/>
    </xf>
    <xf numFmtId="172" fontId="4" fillId="0" borderId="7" xfId="15" applyNumberFormat="1" applyFont="1" applyFill="1" applyBorder="1" applyAlignment="1">
      <alignment horizontal="center"/>
    </xf>
    <xf numFmtId="172" fontId="4" fillId="0" borderId="8" xfId="12" applyNumberFormat="1" applyFont="1" applyFill="1" applyBorder="1" applyAlignment="1">
      <alignment horizontal="center"/>
    </xf>
    <xf numFmtId="1" fontId="2" fillId="0" borderId="9" xfId="12" applyNumberFormat="1" applyFont="1" applyBorder="1" applyAlignment="1">
      <alignment horizontal="left"/>
    </xf>
    <xf numFmtId="0" fontId="2" fillId="0" borderId="9" xfId="12" quotePrefix="1" applyNumberFormat="1" applyFont="1" applyBorder="1" applyAlignment="1">
      <alignment horizontal="left"/>
    </xf>
    <xf numFmtId="1" fontId="2" fillId="0" borderId="9" xfId="12" quotePrefix="1" applyNumberFormat="1" applyFont="1" applyBorder="1" applyAlignment="1">
      <alignment horizontal="left"/>
    </xf>
    <xf numFmtId="1" fontId="2" fillId="0" borderId="10" xfId="12" applyNumberFormat="1" applyFont="1" applyBorder="1" applyAlignment="1">
      <alignment horizontal="left"/>
    </xf>
    <xf numFmtId="166" fontId="4" fillId="0" borderId="1" xfId="15" applyNumberFormat="1" applyFont="1" applyBorder="1" applyAlignment="1">
      <alignment horizontal="center"/>
    </xf>
    <xf numFmtId="169" fontId="4" fillId="0" borderId="1" xfId="15" applyNumberFormat="1" applyFont="1" applyBorder="1" applyAlignment="1">
      <alignment horizontal="center"/>
    </xf>
    <xf numFmtId="0" fontId="2" fillId="0" borderId="6" xfId="12" applyFont="1" applyBorder="1"/>
    <xf numFmtId="166" fontId="4" fillId="0" borderId="0" xfId="12" applyNumberFormat="1" applyFont="1" applyBorder="1"/>
    <xf numFmtId="172" fontId="4" fillId="0" borderId="0" xfId="12" applyNumberFormat="1" applyFont="1" applyBorder="1"/>
    <xf numFmtId="164" fontId="4" fillId="0" borderId="0" xfId="12" applyNumberFormat="1" applyFont="1" applyBorder="1"/>
    <xf numFmtId="169" fontId="4" fillId="0" borderId="0" xfId="12" applyNumberFormat="1" applyFont="1" applyBorder="1"/>
    <xf numFmtId="172" fontId="4" fillId="0" borderId="0" xfId="15" applyNumberFormat="1" applyFont="1" applyBorder="1"/>
    <xf numFmtId="0" fontId="2" fillId="0" borderId="6" xfId="12" applyFont="1" applyFill="1" applyBorder="1" applyAlignment="1">
      <alignment horizontal="left"/>
    </xf>
    <xf numFmtId="166" fontId="4" fillId="0" borderId="7" xfId="12" applyNumberFormat="1" applyFont="1" applyFill="1" applyBorder="1" applyAlignment="1">
      <alignment horizontal="center"/>
    </xf>
    <xf numFmtId="168" fontId="4" fillId="0" borderId="7" xfId="14" applyNumberFormat="1" applyFont="1" applyFill="1" applyBorder="1" applyAlignment="1"/>
    <xf numFmtId="172" fontId="9" fillId="0" borderId="7" xfId="15" applyNumberFormat="1" applyFont="1" applyFill="1" applyBorder="1" applyAlignment="1">
      <alignment horizontal="center"/>
    </xf>
    <xf numFmtId="169" fontId="4" fillId="0" borderId="7" xfId="12" applyNumberFormat="1" applyFont="1" applyFill="1" applyBorder="1" applyAlignment="1">
      <alignment horizontal="center"/>
    </xf>
    <xf numFmtId="172" fontId="4" fillId="0" borderId="8" xfId="15" applyNumberFormat="1" applyFont="1" applyFill="1" applyBorder="1" applyAlignment="1">
      <alignment horizontal="center"/>
    </xf>
    <xf numFmtId="0" fontId="2" fillId="0" borderId="9" xfId="12" applyFont="1" applyFill="1" applyBorder="1" applyAlignment="1">
      <alignment horizontal="left"/>
    </xf>
    <xf numFmtId="166" fontId="4" fillId="0" borderId="0" xfId="12" applyNumberFormat="1" applyFont="1" applyFill="1" applyBorder="1" applyAlignment="1">
      <alignment horizontal="center"/>
    </xf>
    <xf numFmtId="168" fontId="4" fillId="0" borderId="0" xfId="14" applyNumberFormat="1" applyFont="1" applyFill="1" applyBorder="1" applyAlignment="1">
      <alignment horizontal="center"/>
    </xf>
    <xf numFmtId="172" fontId="9" fillId="0" borderId="0" xfId="15" applyNumberFormat="1" applyFont="1" applyFill="1" applyBorder="1" applyAlignment="1">
      <alignment horizontal="center"/>
    </xf>
    <xf numFmtId="169" fontId="4" fillId="0" borderId="0" xfId="12" applyNumberFormat="1" applyFont="1" applyFill="1" applyBorder="1" applyAlignment="1">
      <alignment horizontal="center"/>
    </xf>
    <xf numFmtId="172" fontId="4" fillId="0" borderId="0" xfId="15" applyNumberFormat="1" applyFont="1" applyFill="1" applyBorder="1" applyAlignment="1">
      <alignment horizontal="center"/>
    </xf>
    <xf numFmtId="172" fontId="4" fillId="0" borderId="2" xfId="15" applyNumberFormat="1" applyFont="1" applyFill="1" applyBorder="1" applyAlignment="1">
      <alignment horizontal="center"/>
    </xf>
    <xf numFmtId="0" fontId="2" fillId="0" borderId="10" xfId="12" applyFont="1" applyFill="1" applyBorder="1" applyAlignment="1">
      <alignment horizontal="left"/>
    </xf>
    <xf numFmtId="166" fontId="4" fillId="0" borderId="1" xfId="12" applyNumberFormat="1" applyFont="1" applyFill="1" applyBorder="1" applyAlignment="1">
      <alignment horizontal="center"/>
    </xf>
    <xf numFmtId="172" fontId="4" fillId="0" borderId="1" xfId="12" applyNumberFormat="1" applyFont="1" applyFill="1" applyBorder="1" applyAlignment="1">
      <alignment horizontal="center"/>
    </xf>
    <xf numFmtId="168" fontId="4" fillId="0" borderId="1" xfId="14" applyNumberFormat="1" applyFont="1" applyFill="1" applyBorder="1" applyAlignment="1"/>
    <xf numFmtId="169" fontId="4" fillId="0" borderId="1" xfId="12" applyNumberFormat="1" applyFont="1" applyFill="1" applyBorder="1" applyAlignment="1">
      <alignment horizontal="center"/>
    </xf>
    <xf numFmtId="172" fontId="4" fillId="0" borderId="1" xfId="15" applyNumberFormat="1" applyFont="1" applyFill="1" applyBorder="1" applyAlignment="1">
      <alignment horizontal="center"/>
    </xf>
    <xf numFmtId="172" fontId="4" fillId="0" borderId="11" xfId="15" applyNumberFormat="1" applyFont="1" applyFill="1" applyBorder="1" applyAlignment="1">
      <alignment horizontal="center"/>
    </xf>
    <xf numFmtId="172" fontId="9" fillId="0" borderId="4" xfId="15" applyNumberFormat="1" applyFont="1" applyFill="1" applyBorder="1" applyAlignment="1">
      <alignment horizontal="center"/>
    </xf>
    <xf numFmtId="172" fontId="4" fillId="0" borderId="5" xfId="15" applyNumberFormat="1" applyFont="1" applyFill="1" applyBorder="1" applyAlignment="1">
      <alignment horizontal="center"/>
    </xf>
    <xf numFmtId="0" fontId="2" fillId="0" borderId="0" xfId="12" applyFont="1" applyFill="1" applyBorder="1" applyAlignment="1">
      <alignment horizontal="left"/>
    </xf>
    <xf numFmtId="168" fontId="4" fillId="0" borderId="7" xfId="14" applyNumberFormat="1" applyFont="1" applyFill="1" applyBorder="1" applyAlignment="1">
      <alignment horizontal="center"/>
    </xf>
    <xf numFmtId="0" fontId="2" fillId="0" borderId="0" xfId="12" applyFont="1" applyFill="1" applyBorder="1" applyAlignment="1">
      <alignment horizontal="center"/>
    </xf>
    <xf numFmtId="0" fontId="2" fillId="0" borderId="3" xfId="12" applyFont="1" applyFill="1" applyBorder="1" applyAlignment="1">
      <alignment horizontal="left"/>
    </xf>
    <xf numFmtId="0" fontId="4" fillId="0" borderId="0" xfId="12" applyFont="1" applyFill="1" applyBorder="1"/>
    <xf numFmtId="166" fontId="4" fillId="0" borderId="0" xfId="12" applyNumberFormat="1" applyFont="1" applyFill="1" applyBorder="1"/>
    <xf numFmtId="172" fontId="4" fillId="0" borderId="0" xfId="12" applyNumberFormat="1" applyFont="1" applyFill="1" applyBorder="1"/>
    <xf numFmtId="164" fontId="4" fillId="0" borderId="0" xfId="12" applyNumberFormat="1" applyFont="1" applyFill="1" applyBorder="1"/>
    <xf numFmtId="169" fontId="4" fillId="0" borderId="0" xfId="12" applyNumberFormat="1" applyFont="1" applyFill="1" applyBorder="1"/>
    <xf numFmtId="172" fontId="4" fillId="0" borderId="0" xfId="15" applyNumberFormat="1" applyFont="1" applyFill="1" applyAlignment="1">
      <alignment horizontal="center"/>
    </xf>
    <xf numFmtId="9" fontId="4" fillId="0" borderId="0" xfId="15" applyFont="1" applyAlignment="1">
      <alignment horizontal="center"/>
    </xf>
    <xf numFmtId="165" fontId="4" fillId="0" borderId="0" xfId="15" applyNumberFormat="1" applyFont="1" applyBorder="1"/>
    <xf numFmtId="174" fontId="4" fillId="0" borderId="0" xfId="16" applyNumberFormat="1" applyFont="1" applyBorder="1"/>
    <xf numFmtId="0" fontId="9" fillId="0" borderId="0" xfId="13" applyFont="1" applyFill="1"/>
    <xf numFmtId="0" fontId="4" fillId="0" borderId="0" xfId="12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71" fontId="4" fillId="0" borderId="4" xfId="0" applyNumberFormat="1" applyFont="1" applyBorder="1" applyAlignment="1">
      <alignment horizontal="center" vertical="center"/>
    </xf>
    <xf numFmtId="167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7" fontId="4" fillId="0" borderId="5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1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171" fontId="4" fillId="0" borderId="7" xfId="0" applyNumberFormat="1" applyFont="1" applyBorder="1" applyAlignment="1">
      <alignment horizontal="center" vertical="center"/>
    </xf>
    <xf numFmtId="167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7" fontId="4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171" fontId="4" fillId="0" borderId="0" xfId="0" applyNumberFormat="1" applyFont="1" applyBorder="1" applyAlignment="1">
      <alignment horizontal="center" vertical="center"/>
    </xf>
    <xf numFmtId="167" fontId="4" fillId="0" borderId="0" xfId="0" applyNumberFormat="1" applyFont="1" applyBorder="1" applyAlignment="1">
      <alignment horizontal="center" vertical="center"/>
    </xf>
    <xf numFmtId="167" fontId="4" fillId="0" borderId="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171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7" fontId="4" fillId="0" borderId="1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10" fillId="0" borderId="0" xfId="5" applyFont="1" applyFill="1" applyBorder="1"/>
    <xf numFmtId="3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3" fontId="2" fillId="0" borderId="0" xfId="0" applyNumberFormat="1" applyFont="1" applyBorder="1" applyAlignment="1">
      <alignment horizontal="centerContinuous" vertical="center"/>
    </xf>
    <xf numFmtId="165" fontId="4" fillId="0" borderId="0" xfId="0" applyNumberFormat="1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3" fontId="4" fillId="0" borderId="0" xfId="0" applyNumberFormat="1" applyFont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Continuous" vertical="center"/>
    </xf>
    <xf numFmtId="165" fontId="2" fillId="0" borderId="0" xfId="0" applyNumberFormat="1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2" fillId="0" borderId="0" xfId="5" applyFont="1" applyBorder="1" applyAlignment="1">
      <alignment horizontal="left"/>
    </xf>
    <xf numFmtId="0" fontId="4" fillId="0" borderId="0" xfId="5" applyFont="1"/>
    <xf numFmtId="168" fontId="2" fillId="0" borderId="0" xfId="6" applyNumberFormat="1" applyFont="1" applyAlignment="1">
      <alignment horizontal="left" wrapText="1"/>
    </xf>
    <xf numFmtId="165" fontId="2" fillId="0" borderId="0" xfId="5" applyNumberFormat="1" applyFont="1" applyBorder="1" applyAlignment="1">
      <alignment horizontal="center" wrapText="1"/>
    </xf>
    <xf numFmtId="165" fontId="6" fillId="0" borderId="0" xfId="5" applyNumberFormat="1" applyFont="1" applyBorder="1" applyAlignment="1">
      <alignment horizontal="left" wrapText="1"/>
    </xf>
    <xf numFmtId="0" fontId="2" fillId="0" borderId="0" xfId="5" applyFont="1" applyAlignment="1">
      <alignment horizontal="left" wrapText="1"/>
    </xf>
    <xf numFmtId="0" fontId="2" fillId="0" borderId="7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/>
    </xf>
    <xf numFmtId="0" fontId="10" fillId="0" borderId="7" xfId="5" applyFont="1" applyBorder="1" applyAlignment="1">
      <alignment horizontal="center" vertical="center" wrapText="1"/>
    </xf>
    <xf numFmtId="0" fontId="2" fillId="0" borderId="8" xfId="5" applyFont="1" applyBorder="1" applyAlignment="1">
      <alignment horizontal="center" wrapText="1"/>
    </xf>
    <xf numFmtId="0" fontId="3" fillId="0" borderId="9" xfId="5" quotePrefix="1" applyFont="1" applyBorder="1" applyAlignment="1">
      <alignment horizontal="center"/>
    </xf>
    <xf numFmtId="0" fontId="3" fillId="0" borderId="0" xfId="5" applyFont="1" applyBorder="1" applyAlignment="1">
      <alignment horizontal="center"/>
    </xf>
    <xf numFmtId="16" fontId="3" fillId="0" borderId="0" xfId="5" quotePrefix="1" applyNumberFormat="1" applyFont="1" applyBorder="1" applyAlignment="1">
      <alignment horizontal="center"/>
    </xf>
    <xf numFmtId="0" fontId="3" fillId="0" borderId="0" xfId="5" quotePrefix="1" applyFont="1" applyBorder="1" applyAlignment="1">
      <alignment horizontal="center"/>
    </xf>
    <xf numFmtId="16" fontId="3" fillId="0" borderId="2" xfId="5" quotePrefix="1" applyNumberFormat="1" applyFont="1" applyBorder="1" applyAlignment="1">
      <alignment horizontal="center"/>
    </xf>
    <xf numFmtId="0" fontId="2" fillId="0" borderId="0" xfId="5" applyFont="1" applyBorder="1" applyAlignment="1">
      <alignment horizontal="left" wrapText="1"/>
    </xf>
    <xf numFmtId="172" fontId="4" fillId="0" borderId="9" xfId="7" applyNumberFormat="1" applyFont="1" applyFill="1" applyBorder="1" applyAlignment="1">
      <alignment horizontal="center"/>
    </xf>
    <xf numFmtId="172" fontId="4" fillId="0" borderId="0" xfId="7" applyNumberFormat="1" applyFont="1" applyBorder="1" applyAlignment="1">
      <alignment horizontal="center"/>
    </xf>
    <xf numFmtId="166" fontId="4" fillId="0" borderId="0" xfId="8" applyNumberFormat="1" applyFont="1" applyBorder="1" applyAlignment="1">
      <alignment horizontal="center"/>
    </xf>
    <xf numFmtId="172" fontId="4" fillId="0" borderId="2" xfId="7" applyNumberFormat="1" applyFont="1" applyBorder="1" applyAlignment="1">
      <alignment horizontal="center"/>
    </xf>
    <xf numFmtId="0" fontId="4" fillId="0" borderId="0" xfId="5" applyFont="1" applyBorder="1"/>
    <xf numFmtId="0" fontId="2" fillId="0" borderId="12" xfId="5" applyFont="1" applyBorder="1" applyAlignment="1">
      <alignment horizontal="left" wrapText="1"/>
    </xf>
    <xf numFmtId="172" fontId="4" fillId="0" borderId="12" xfId="7" applyNumberFormat="1" applyFont="1" applyBorder="1" applyAlignment="1">
      <alignment horizontal="center"/>
    </xf>
    <xf numFmtId="172" fontId="4" fillId="0" borderId="13" xfId="7" applyNumberFormat="1" applyFont="1" applyBorder="1" applyAlignment="1">
      <alignment horizontal="center"/>
    </xf>
    <xf numFmtId="172" fontId="4" fillId="0" borderId="13" xfId="5" applyNumberFormat="1" applyFont="1" applyBorder="1" applyAlignment="1">
      <alignment horizontal="center"/>
    </xf>
    <xf numFmtId="166" fontId="4" fillId="0" borderId="13" xfId="6" applyNumberFormat="1" applyFont="1" applyBorder="1" applyAlignment="1">
      <alignment horizontal="center"/>
    </xf>
    <xf numFmtId="172" fontId="4" fillId="0" borderId="14" xfId="7" applyNumberFormat="1" applyFont="1" applyBorder="1" applyAlignment="1">
      <alignment horizontal="center"/>
    </xf>
    <xf numFmtId="165" fontId="4" fillId="0" borderId="0" xfId="5" applyNumberFormat="1" applyFont="1" applyFill="1" applyBorder="1" applyAlignment="1">
      <alignment horizontal="center"/>
    </xf>
    <xf numFmtId="165" fontId="4" fillId="0" borderId="0" xfId="5" applyNumberFormat="1" applyFont="1" applyBorder="1" applyAlignment="1">
      <alignment horizontal="center"/>
    </xf>
    <xf numFmtId="0" fontId="6" fillId="0" borderId="0" xfId="5" applyFont="1" applyBorder="1" applyAlignment="1">
      <alignment horizontal="left" wrapText="1"/>
    </xf>
    <xf numFmtId="0" fontId="6" fillId="0" borderId="0" xfId="5" applyFont="1"/>
    <xf numFmtId="172" fontId="4" fillId="0" borderId="9" xfId="7" applyNumberFormat="1" applyFont="1" applyBorder="1" applyAlignment="1">
      <alignment horizontal="center"/>
    </xf>
    <xf numFmtId="173" fontId="4" fillId="0" borderId="0" xfId="6" applyNumberFormat="1" applyFont="1" applyBorder="1" applyAlignment="1">
      <alignment horizontal="center"/>
    </xf>
    <xf numFmtId="173" fontId="4" fillId="0" borderId="13" xfId="6" applyNumberFormat="1" applyFont="1" applyBorder="1" applyAlignment="1">
      <alignment horizontal="center"/>
    </xf>
    <xf numFmtId="0" fontId="2" fillId="0" borderId="15" xfId="5" applyFont="1" applyBorder="1" applyAlignment="1">
      <alignment horizontal="left" wrapText="1"/>
    </xf>
    <xf numFmtId="172" fontId="4" fillId="0" borderId="15" xfId="7" applyNumberFormat="1" applyFont="1" applyBorder="1" applyAlignment="1">
      <alignment horizontal="center"/>
    </xf>
    <xf numFmtId="172" fontId="4" fillId="0" borderId="16" xfId="7" applyNumberFormat="1" applyFont="1" applyBorder="1" applyAlignment="1">
      <alignment horizontal="center"/>
    </xf>
    <xf numFmtId="172" fontId="4" fillId="0" borderId="16" xfId="5" applyNumberFormat="1" applyFont="1" applyBorder="1" applyAlignment="1">
      <alignment horizontal="center"/>
    </xf>
    <xf numFmtId="168" fontId="4" fillId="0" borderId="16" xfId="6" applyNumberFormat="1" applyFont="1" applyBorder="1" applyAlignment="1">
      <alignment horizontal="center"/>
    </xf>
    <xf numFmtId="172" fontId="4" fillId="0" borderId="17" xfId="7" applyNumberFormat="1" applyFont="1" applyBorder="1" applyAlignment="1">
      <alignment horizontal="center"/>
    </xf>
    <xf numFmtId="168" fontId="4" fillId="0" borderId="0" xfId="6" applyNumberFormat="1" applyFont="1" applyBorder="1" applyAlignment="1">
      <alignment horizontal="center"/>
    </xf>
    <xf numFmtId="0" fontId="2" fillId="0" borderId="16" xfId="5" applyFont="1" applyBorder="1" applyAlignment="1">
      <alignment horizontal="left" wrapText="1"/>
    </xf>
    <xf numFmtId="0" fontId="2" fillId="0" borderId="18" xfId="5" applyFont="1" applyBorder="1" applyAlignment="1">
      <alignment horizontal="left" wrapText="1"/>
    </xf>
    <xf numFmtId="172" fontId="4" fillId="0" borderId="18" xfId="7" applyNumberFormat="1" applyFont="1" applyBorder="1" applyAlignment="1">
      <alignment horizontal="center"/>
    </xf>
    <xf numFmtId="172" fontId="4" fillId="0" borderId="19" xfId="7" applyNumberFormat="1" applyFont="1" applyBorder="1" applyAlignment="1">
      <alignment horizontal="center"/>
    </xf>
    <xf numFmtId="172" fontId="4" fillId="0" borderId="19" xfId="5" applyNumberFormat="1" applyFont="1" applyBorder="1" applyAlignment="1">
      <alignment horizontal="center"/>
    </xf>
    <xf numFmtId="168" fontId="4" fillId="0" borderId="19" xfId="6" applyNumberFormat="1" applyFont="1" applyBorder="1" applyAlignment="1">
      <alignment horizontal="center"/>
    </xf>
    <xf numFmtId="172" fontId="4" fillId="0" borderId="20" xfId="7" applyNumberFormat="1" applyFont="1" applyBorder="1" applyAlignment="1">
      <alignment horizontal="center"/>
    </xf>
    <xf numFmtId="164" fontId="3" fillId="0" borderId="0" xfId="5" applyNumberFormat="1" applyFont="1" applyBorder="1" applyAlignment="1"/>
    <xf numFmtId="164" fontId="2" fillId="0" borderId="0" xfId="5" applyNumberFormat="1" applyFont="1" applyBorder="1" applyAlignment="1"/>
    <xf numFmtId="0" fontId="4" fillId="0" borderId="0" xfId="9" applyNumberFormat="1" applyFont="1" applyBorder="1"/>
    <xf numFmtId="0" fontId="10" fillId="0" borderId="0" xfId="5" applyFont="1" applyAlignment="1">
      <alignment wrapText="1"/>
    </xf>
    <xf numFmtId="0" fontId="9" fillId="0" borderId="0" xfId="5" applyFont="1"/>
    <xf numFmtId="164" fontId="2" fillId="0" borderId="0" xfId="0" applyNumberFormat="1" applyFont="1" applyBorder="1" applyAlignment="1"/>
    <xf numFmtId="165" fontId="13" fillId="0" borderId="0" xfId="5" applyNumberFormat="1" applyFont="1" applyBorder="1" applyAlignment="1">
      <alignment horizontal="center" wrapText="1"/>
    </xf>
    <xf numFmtId="165" fontId="13" fillId="0" borderId="0" xfId="5" applyNumberFormat="1" applyFont="1" applyBorder="1" applyAlignment="1">
      <alignment horizontal="centerContinuous" wrapText="1"/>
    </xf>
    <xf numFmtId="0" fontId="9" fillId="0" borderId="0" xfId="5" applyFont="1" applyAlignment="1">
      <alignment vertical="center"/>
    </xf>
    <xf numFmtId="0" fontId="3" fillId="0" borderId="9" xfId="5" applyFont="1" applyBorder="1" applyAlignment="1">
      <alignment horizontal="center"/>
    </xf>
    <xf numFmtId="0" fontId="10" fillId="0" borderId="0" xfId="5" applyFont="1" applyBorder="1" applyAlignment="1">
      <alignment horizontal="center" wrapText="1"/>
    </xf>
    <xf numFmtId="172" fontId="9" fillId="0" borderId="9" xfId="7" applyNumberFormat="1" applyFont="1" applyBorder="1" applyAlignment="1">
      <alignment horizontal="center"/>
    </xf>
    <xf numFmtId="172" fontId="9" fillId="0" borderId="0" xfId="7" applyNumberFormat="1" applyFont="1" applyBorder="1" applyAlignment="1">
      <alignment horizontal="center"/>
    </xf>
    <xf numFmtId="172" fontId="9" fillId="0" borderId="0" xfId="7" applyNumberFormat="1" applyFont="1" applyFill="1" applyBorder="1" applyAlignment="1">
      <alignment horizontal="center"/>
    </xf>
    <xf numFmtId="166" fontId="9" fillId="0" borderId="0" xfId="1" applyNumberFormat="1" applyFont="1" applyFill="1" applyBorder="1" applyAlignment="1">
      <alignment horizontal="center"/>
    </xf>
    <xf numFmtId="172" fontId="9" fillId="0" borderId="2" xfId="7" applyNumberFormat="1" applyFont="1" applyFill="1" applyBorder="1" applyAlignment="1">
      <alignment horizontal="center"/>
    </xf>
    <xf numFmtId="0" fontId="9" fillId="0" borderId="0" xfId="5" applyFont="1" applyBorder="1"/>
    <xf numFmtId="0" fontId="10" fillId="0" borderId="1" xfId="5" applyFont="1" applyBorder="1" applyAlignment="1">
      <alignment horizontal="center" wrapText="1"/>
    </xf>
    <xf numFmtId="172" fontId="9" fillId="0" borderId="10" xfId="7" applyNumberFormat="1" applyFont="1" applyBorder="1" applyAlignment="1">
      <alignment horizontal="center"/>
    </xf>
    <xf numFmtId="172" fontId="9" fillId="0" borderId="1" xfId="7" applyNumberFormat="1" applyFont="1" applyBorder="1" applyAlignment="1">
      <alignment horizontal="center"/>
    </xf>
    <xf numFmtId="172" fontId="9" fillId="0" borderId="1" xfId="7" applyNumberFormat="1" applyFont="1" applyFill="1" applyBorder="1" applyAlignment="1">
      <alignment horizontal="center"/>
    </xf>
    <xf numFmtId="166" fontId="9" fillId="0" borderId="1" xfId="1" applyNumberFormat="1" applyFont="1" applyFill="1" applyBorder="1" applyAlignment="1">
      <alignment horizontal="center"/>
    </xf>
    <xf numFmtId="172" fontId="9" fillId="0" borderId="11" xfId="7" applyNumberFormat="1" applyFont="1" applyFill="1" applyBorder="1" applyAlignment="1">
      <alignment horizontal="center"/>
    </xf>
    <xf numFmtId="0" fontId="10" fillId="0" borderId="19" xfId="5" applyFont="1" applyBorder="1" applyAlignment="1">
      <alignment horizontal="center" wrapText="1"/>
    </xf>
    <xf numFmtId="172" fontId="9" fillId="0" borderId="18" xfId="7" applyNumberFormat="1" applyFont="1" applyBorder="1" applyAlignment="1">
      <alignment horizontal="center"/>
    </xf>
    <xf numFmtId="172" fontId="9" fillId="0" borderId="19" xfId="7" applyNumberFormat="1" applyFont="1" applyBorder="1" applyAlignment="1">
      <alignment horizontal="center"/>
    </xf>
    <xf numFmtId="172" fontId="9" fillId="0" borderId="19" xfId="5" applyNumberFormat="1" applyFont="1" applyFill="1" applyBorder="1" applyAlignment="1">
      <alignment horizontal="center"/>
    </xf>
    <xf numFmtId="166" fontId="9" fillId="0" borderId="19" xfId="1" applyNumberFormat="1" applyFont="1" applyFill="1" applyBorder="1" applyAlignment="1">
      <alignment horizontal="center"/>
    </xf>
    <xf numFmtId="172" fontId="9" fillId="0" borderId="20" xfId="7" applyNumberFormat="1" applyFont="1" applyFill="1" applyBorder="1" applyAlignment="1">
      <alignment horizontal="center"/>
    </xf>
    <xf numFmtId="165" fontId="9" fillId="0" borderId="0" xfId="5" applyNumberFormat="1" applyFont="1" applyFill="1" applyBorder="1" applyAlignment="1">
      <alignment horizontal="center"/>
    </xf>
    <xf numFmtId="165" fontId="9" fillId="0" borderId="0" xfId="5" applyNumberFormat="1" applyFont="1" applyBorder="1" applyAlignment="1">
      <alignment horizontal="center"/>
    </xf>
    <xf numFmtId="0" fontId="13" fillId="0" borderId="0" xfId="5" applyFont="1"/>
    <xf numFmtId="168" fontId="9" fillId="0" borderId="0" xfId="2" applyNumberFormat="1" applyFont="1" applyFill="1" applyBorder="1" applyAlignment="1">
      <alignment horizontal="center"/>
    </xf>
    <xf numFmtId="168" fontId="9" fillId="0" borderId="1" xfId="2" applyNumberFormat="1" applyFont="1" applyFill="1" applyBorder="1" applyAlignment="1">
      <alignment horizontal="center"/>
    </xf>
    <xf numFmtId="168" fontId="9" fillId="0" borderId="19" xfId="2" applyNumberFormat="1" applyFont="1" applyBorder="1" applyAlignment="1">
      <alignment horizontal="center"/>
    </xf>
    <xf numFmtId="0" fontId="9" fillId="0" borderId="0" xfId="0" applyFont="1"/>
    <xf numFmtId="0" fontId="6" fillId="0" borderId="0" xfId="5" applyFont="1" applyBorder="1" applyAlignment="1">
      <alignment horizontal="center" wrapText="1"/>
    </xf>
    <xf numFmtId="0" fontId="2" fillId="0" borderId="0" xfId="5" applyFont="1" applyBorder="1" applyAlignment="1">
      <alignment vertical="center" wrapText="1"/>
    </xf>
    <xf numFmtId="165" fontId="6" fillId="0" borderId="0" xfId="5" applyNumberFormat="1" applyFont="1" applyBorder="1" applyAlignment="1">
      <alignment horizontal="center" vertical="center" wrapText="1"/>
    </xf>
    <xf numFmtId="165" fontId="6" fillId="0" borderId="0" xfId="5" applyNumberFormat="1" applyFont="1" applyBorder="1" applyAlignment="1">
      <alignment horizontal="center" wrapText="1"/>
    </xf>
    <xf numFmtId="165" fontId="6" fillId="0" borderId="0" xfId="5" applyNumberFormat="1" applyFont="1" applyBorder="1" applyAlignment="1">
      <alignment horizontal="centerContinuous" vertical="center" wrapText="1"/>
    </xf>
    <xf numFmtId="165" fontId="6" fillId="0" borderId="0" xfId="5" applyNumberFormat="1" applyFont="1" applyBorder="1" applyAlignment="1">
      <alignment vertical="center" wrapText="1"/>
    </xf>
    <xf numFmtId="165" fontId="6" fillId="0" borderId="0" xfId="5" applyNumberFormat="1" applyFont="1" applyBorder="1" applyAlignment="1">
      <alignment wrapText="1"/>
    </xf>
    <xf numFmtId="0" fontId="2" fillId="0" borderId="10" xfId="5" applyFont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 wrapText="1"/>
    </xf>
    <xf numFmtId="172" fontId="4" fillId="0" borderId="6" xfId="7" applyNumberFormat="1" applyFont="1" applyBorder="1" applyAlignment="1">
      <alignment horizontal="center" vertical="center" wrapText="1"/>
    </xf>
    <xf numFmtId="172" fontId="4" fillId="0" borderId="0" xfId="7" applyNumberFormat="1" applyFont="1" applyBorder="1" applyAlignment="1">
      <alignment horizontal="center" vertical="center" wrapText="1"/>
    </xf>
    <xf numFmtId="172" fontId="4" fillId="0" borderId="23" xfId="7" applyNumberFormat="1" applyFont="1" applyBorder="1" applyAlignment="1">
      <alignment horizontal="center" vertical="center" wrapText="1"/>
    </xf>
    <xf numFmtId="168" fontId="4" fillId="0" borderId="0" xfId="6" applyNumberFormat="1" applyFont="1" applyBorder="1" applyAlignment="1">
      <alignment horizontal="center" vertical="center" wrapText="1"/>
    </xf>
    <xf numFmtId="165" fontId="4" fillId="0" borderId="0" xfId="7" applyNumberFormat="1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 wrapText="1"/>
    </xf>
    <xf numFmtId="172" fontId="4" fillId="0" borderId="0" xfId="7" applyNumberFormat="1" applyFont="1" applyFill="1" applyBorder="1" applyAlignment="1">
      <alignment horizontal="center" vertical="center"/>
    </xf>
    <xf numFmtId="174" fontId="4" fillId="0" borderId="0" xfId="8" applyNumberFormat="1" applyFont="1" applyBorder="1" applyAlignment="1"/>
    <xf numFmtId="172" fontId="4" fillId="0" borderId="9" xfId="7" applyNumberFormat="1" applyFont="1" applyBorder="1" applyAlignment="1">
      <alignment horizontal="center" vertical="center" wrapText="1"/>
    </xf>
    <xf numFmtId="0" fontId="4" fillId="0" borderId="0" xfId="10" applyFont="1"/>
    <xf numFmtId="172" fontId="4" fillId="0" borderId="18" xfId="7" applyNumberFormat="1" applyFont="1" applyBorder="1" applyAlignment="1">
      <alignment horizontal="center" vertical="center" wrapText="1"/>
    </xf>
    <xf numFmtId="172" fontId="4" fillId="0" borderId="19" xfId="7" applyNumberFormat="1" applyFont="1" applyBorder="1" applyAlignment="1">
      <alignment horizontal="center" vertical="center" wrapText="1"/>
    </xf>
    <xf numFmtId="172" fontId="4" fillId="0" borderId="24" xfId="7" applyNumberFormat="1" applyFont="1" applyBorder="1" applyAlignment="1">
      <alignment horizontal="center" vertical="center" wrapText="1"/>
    </xf>
    <xf numFmtId="0" fontId="6" fillId="0" borderId="25" xfId="5" applyFont="1" applyBorder="1" applyAlignment="1">
      <alignment horizontal="center" vertical="center" wrapText="1"/>
    </xf>
    <xf numFmtId="172" fontId="2" fillId="0" borderId="1" xfId="7" applyNumberFormat="1" applyFont="1" applyBorder="1" applyAlignment="1">
      <alignment horizontal="center" vertical="center" wrapText="1"/>
    </xf>
    <xf numFmtId="172" fontId="2" fillId="0" borderId="22" xfId="7" applyNumberFormat="1" applyFont="1" applyBorder="1" applyAlignment="1">
      <alignment horizontal="center" vertical="center" wrapText="1"/>
    </xf>
    <xf numFmtId="168" fontId="2" fillId="0" borderId="0" xfId="2" applyNumberFormat="1" applyFont="1" applyBorder="1" applyAlignment="1">
      <alignment horizontal="center" vertical="center"/>
    </xf>
    <xf numFmtId="0" fontId="6" fillId="0" borderId="25" xfId="5" applyFont="1" applyBorder="1" applyAlignment="1">
      <alignment horizontal="center" vertical="center"/>
    </xf>
    <xf numFmtId="172" fontId="2" fillId="0" borderId="26" xfId="7" applyNumberFormat="1" applyFont="1" applyBorder="1" applyAlignment="1">
      <alignment horizontal="center" vertical="center"/>
    </xf>
    <xf numFmtId="174" fontId="2" fillId="0" borderId="0" xfId="1" applyNumberFormat="1" applyFont="1" applyBorder="1" applyAlignment="1">
      <alignment horizontal="center"/>
    </xf>
    <xf numFmtId="0" fontId="4" fillId="0" borderId="0" xfId="5" applyFont="1" applyBorder="1" applyAlignment="1">
      <alignment horizontal="center"/>
    </xf>
    <xf numFmtId="0" fontId="4" fillId="0" borderId="0" xfId="10" applyFont="1" applyAlignment="1">
      <alignment horizontal="center"/>
    </xf>
    <xf numFmtId="0" fontId="6" fillId="0" borderId="0" xfId="5" applyFont="1" applyBorder="1" applyAlignment="1">
      <alignment horizontal="center" vertical="center" wrapText="1"/>
    </xf>
    <xf numFmtId="165" fontId="2" fillId="0" borderId="0" xfId="7" applyNumberFormat="1" applyFont="1" applyBorder="1" applyAlignment="1">
      <alignment horizontal="center" vertical="center" wrapText="1"/>
    </xf>
    <xf numFmtId="0" fontId="6" fillId="0" borderId="0" xfId="5" applyFont="1" applyBorder="1" applyAlignment="1">
      <alignment horizontal="center" vertical="center"/>
    </xf>
    <xf numFmtId="165" fontId="2" fillId="0" borderId="0" xfId="7" applyNumberFormat="1" applyFont="1" applyBorder="1" applyAlignment="1">
      <alignment horizontal="center" vertical="center"/>
    </xf>
    <xf numFmtId="0" fontId="2" fillId="0" borderId="0" xfId="5" applyFont="1" applyBorder="1" applyAlignment="1">
      <alignment horizontal="center"/>
    </xf>
    <xf numFmtId="0" fontId="3" fillId="0" borderId="0" xfId="5" applyFont="1" applyBorder="1" applyAlignment="1">
      <alignment horizontal="center" vertical="center"/>
    </xf>
    <xf numFmtId="16" fontId="3" fillId="0" borderId="0" xfId="5" quotePrefix="1" applyNumberFormat="1" applyFont="1" applyBorder="1" applyAlignment="1">
      <alignment horizontal="center" vertical="center"/>
    </xf>
    <xf numFmtId="0" fontId="3" fillId="0" borderId="0" xfId="5" quotePrefix="1" applyFont="1" applyBorder="1" applyAlignment="1">
      <alignment horizontal="center" vertical="center"/>
    </xf>
    <xf numFmtId="0" fontId="6" fillId="0" borderId="0" xfId="5" applyFont="1" applyBorder="1"/>
    <xf numFmtId="0" fontId="4" fillId="0" borderId="0" xfId="10" applyFont="1" applyFill="1" applyBorder="1"/>
    <xf numFmtId="0" fontId="4" fillId="0" borderId="0" xfId="5" applyFont="1" applyBorder="1" applyAlignment="1"/>
    <xf numFmtId="0" fontId="4" fillId="0" borderId="0" xfId="10" applyFont="1" applyBorder="1"/>
    <xf numFmtId="172" fontId="4" fillId="0" borderId="23" xfId="7" applyNumberFormat="1" applyFont="1" applyFill="1" applyBorder="1" applyAlignment="1">
      <alignment horizontal="center" vertical="center"/>
    </xf>
    <xf numFmtId="174" fontId="4" fillId="0" borderId="0" xfId="1" applyNumberFormat="1" applyFont="1" applyBorder="1" applyAlignment="1">
      <alignment horizontal="center"/>
    </xf>
    <xf numFmtId="0" fontId="2" fillId="0" borderId="19" xfId="5" applyFont="1" applyBorder="1" applyAlignment="1">
      <alignment horizontal="center" vertical="center" wrapText="1"/>
    </xf>
    <xf numFmtId="172" fontId="4" fillId="0" borderId="24" xfId="7" applyNumberFormat="1" applyFont="1" applyFill="1" applyBorder="1" applyAlignment="1">
      <alignment horizontal="center" vertical="center"/>
    </xf>
    <xf numFmtId="0" fontId="6" fillId="0" borderId="11" xfId="5" applyFont="1" applyBorder="1" applyAlignment="1">
      <alignment horizontal="center" vertical="center" wrapText="1"/>
    </xf>
    <xf numFmtId="0" fontId="6" fillId="0" borderId="25" xfId="5" applyFont="1" applyBorder="1" applyAlignment="1">
      <alignment vertical="center"/>
    </xf>
    <xf numFmtId="164" fontId="2" fillId="0" borderId="0" xfId="10" applyNumberFormat="1" applyFont="1" applyBorder="1" applyAlignment="1"/>
    <xf numFmtId="165" fontId="6" fillId="0" borderId="0" xfId="5" applyNumberFormat="1" applyFont="1" applyBorder="1" applyAlignment="1">
      <alignment horizontal="centerContinuous" wrapText="1"/>
    </xf>
    <xf numFmtId="0" fontId="2" fillId="0" borderId="7" xfId="5" applyFont="1" applyBorder="1" applyAlignment="1">
      <alignment horizontal="center"/>
    </xf>
    <xf numFmtId="0" fontId="2" fillId="0" borderId="8" xfId="5" applyFont="1" applyBorder="1" applyAlignment="1">
      <alignment horizontal="center"/>
    </xf>
    <xf numFmtId="0" fontId="2" fillId="0" borderId="8" xfId="5" applyFont="1" applyBorder="1" applyAlignment="1"/>
    <xf numFmtId="0" fontId="2" fillId="0" borderId="0" xfId="5" applyFont="1" applyBorder="1" applyAlignment="1"/>
    <xf numFmtId="0" fontId="2" fillId="0" borderId="0" xfId="5" applyFont="1" applyAlignment="1">
      <alignment wrapText="1"/>
    </xf>
    <xf numFmtId="0" fontId="2" fillId="0" borderId="10" xfId="5" applyFont="1" applyBorder="1" applyAlignment="1">
      <alignment horizontal="center" wrapText="1"/>
    </xf>
    <xf numFmtId="0" fontId="2" fillId="0" borderId="1" xfId="5" applyFont="1" applyBorder="1" applyAlignment="1">
      <alignment horizontal="center" wrapText="1"/>
    </xf>
    <xf numFmtId="0" fontId="2" fillId="0" borderId="11" xfId="5" applyFont="1" applyBorder="1" applyAlignment="1">
      <alignment horizontal="center" wrapText="1"/>
    </xf>
    <xf numFmtId="16" fontId="2" fillId="0" borderId="11" xfId="5" quotePrefix="1" applyNumberFormat="1" applyFont="1" applyBorder="1" applyAlignment="1">
      <alignment horizontal="center" wrapText="1"/>
    </xf>
    <xf numFmtId="0" fontId="2" fillId="0" borderId="0" xfId="5" quotePrefix="1" applyFont="1" applyBorder="1" applyAlignment="1">
      <alignment horizontal="center" wrapText="1"/>
    </xf>
    <xf numFmtId="0" fontId="2" fillId="0" borderId="0" xfId="10" applyFont="1" applyAlignment="1">
      <alignment horizontal="right"/>
    </xf>
    <xf numFmtId="172" fontId="4" fillId="0" borderId="0" xfId="7" applyNumberFormat="1" applyFont="1" applyFill="1" applyBorder="1" applyAlignment="1">
      <alignment horizontal="center"/>
    </xf>
    <xf numFmtId="172" fontId="9" fillId="0" borderId="0" xfId="11" applyNumberFormat="1" applyFont="1" applyFill="1" applyBorder="1" applyAlignment="1">
      <alignment horizontal="center"/>
    </xf>
    <xf numFmtId="172" fontId="4" fillId="0" borderId="0" xfId="11" applyNumberFormat="1" applyFont="1" applyFill="1" applyBorder="1" applyAlignment="1">
      <alignment horizontal="center"/>
    </xf>
    <xf numFmtId="172" fontId="4" fillId="0" borderId="21" xfId="7" applyNumberFormat="1" applyFont="1" applyFill="1" applyBorder="1" applyAlignment="1">
      <alignment horizontal="center"/>
    </xf>
    <xf numFmtId="165" fontId="4" fillId="0" borderId="0" xfId="7" applyNumberFormat="1" applyFont="1" applyFill="1" applyBorder="1" applyAlignment="1">
      <alignment horizontal="center"/>
    </xf>
    <xf numFmtId="172" fontId="4" fillId="0" borderId="23" xfId="7" applyNumberFormat="1" applyFont="1" applyFill="1" applyBorder="1" applyAlignment="1">
      <alignment horizontal="center"/>
    </xf>
    <xf numFmtId="0" fontId="2" fillId="0" borderId="26" xfId="10" applyFont="1" applyBorder="1" applyAlignment="1">
      <alignment horizontal="right"/>
    </xf>
    <xf numFmtId="172" fontId="4" fillId="0" borderId="27" xfId="11" applyNumberFormat="1" applyFont="1" applyBorder="1" applyAlignment="1">
      <alignment horizontal="center"/>
    </xf>
    <xf numFmtId="172" fontId="4" fillId="0" borderId="26" xfId="11" applyNumberFormat="1" applyFont="1" applyBorder="1" applyAlignment="1">
      <alignment horizontal="center"/>
    </xf>
    <xf numFmtId="172" fontId="9" fillId="0" borderId="26" xfId="11" applyNumberFormat="1" applyFont="1" applyBorder="1" applyAlignment="1">
      <alignment horizontal="center"/>
    </xf>
    <xf numFmtId="172" fontId="4" fillId="0" borderId="28" xfId="11" applyNumberFormat="1" applyFont="1" applyBorder="1" applyAlignment="1">
      <alignment horizontal="center"/>
    </xf>
    <xf numFmtId="0" fontId="2" fillId="0" borderId="0" xfId="10" applyFont="1" applyBorder="1" applyAlignment="1">
      <alignment horizontal="right"/>
    </xf>
    <xf numFmtId="0" fontId="2" fillId="0" borderId="26" xfId="5" applyFont="1" applyBorder="1" applyAlignment="1">
      <alignment horizontal="right" wrapText="1"/>
    </xf>
    <xf numFmtId="172" fontId="4" fillId="0" borderId="27" xfId="5" applyNumberFormat="1" applyFont="1" applyFill="1" applyBorder="1" applyAlignment="1">
      <alignment horizontal="center"/>
    </xf>
    <xf numFmtId="172" fontId="4" fillId="0" borderId="26" xfId="5" applyNumberFormat="1" applyFont="1" applyFill="1" applyBorder="1" applyAlignment="1">
      <alignment horizontal="center"/>
    </xf>
    <xf numFmtId="172" fontId="9" fillId="0" borderId="26" xfId="5" applyNumberFormat="1" applyFont="1" applyFill="1" applyBorder="1" applyAlignment="1">
      <alignment horizontal="center"/>
    </xf>
    <xf numFmtId="172" fontId="9" fillId="0" borderId="26" xfId="11" applyNumberFormat="1" applyFont="1" applyFill="1" applyBorder="1" applyAlignment="1">
      <alignment horizontal="center"/>
    </xf>
    <xf numFmtId="172" fontId="4" fillId="0" borderId="26" xfId="11" applyNumberFormat="1" applyFont="1" applyFill="1" applyBorder="1" applyAlignment="1">
      <alignment horizontal="center"/>
    </xf>
    <xf numFmtId="172" fontId="4" fillId="0" borderId="28" xfId="5" applyNumberFormat="1" applyFont="1" applyFill="1" applyBorder="1" applyAlignment="1">
      <alignment horizontal="center"/>
    </xf>
    <xf numFmtId="0" fontId="2" fillId="0" borderId="0" xfId="5" applyFont="1" applyBorder="1" applyAlignment="1">
      <alignment horizontal="center" wrapText="1"/>
    </xf>
    <xf numFmtId="9" fontId="4" fillId="0" borderId="0" xfId="11" applyFont="1" applyFill="1" applyBorder="1" applyAlignment="1">
      <alignment horizontal="center"/>
    </xf>
    <xf numFmtId="166" fontId="4" fillId="0" borderId="6" xfId="8" applyNumberFormat="1" applyFont="1" applyFill="1" applyBorder="1" applyAlignment="1">
      <alignment horizontal="center" vertical="center"/>
    </xf>
    <xf numFmtId="166" fontId="4" fillId="0" borderId="7" xfId="8" applyNumberFormat="1" applyFont="1" applyFill="1" applyBorder="1" applyAlignment="1">
      <alignment horizontal="center" vertical="center"/>
    </xf>
    <xf numFmtId="166" fontId="9" fillId="0" borderId="7" xfId="8" applyNumberFormat="1" applyFont="1" applyFill="1" applyBorder="1" applyAlignment="1">
      <alignment horizontal="center" vertical="center"/>
    </xf>
    <xf numFmtId="166" fontId="4" fillId="0" borderId="21" xfId="8" applyNumberFormat="1" applyFont="1" applyFill="1" applyBorder="1" applyAlignment="1">
      <alignment horizontal="center" vertical="center"/>
    </xf>
    <xf numFmtId="166" fontId="4" fillId="0" borderId="6" xfId="6" applyNumberFormat="1" applyFont="1" applyBorder="1" applyAlignment="1">
      <alignment horizontal="center" vertical="center" wrapText="1"/>
    </xf>
    <xf numFmtId="166" fontId="4" fillId="0" borderId="7" xfId="6" applyNumberFormat="1" applyFont="1" applyBorder="1" applyAlignment="1">
      <alignment horizontal="center" vertical="center" wrapText="1"/>
    </xf>
    <xf numFmtId="166" fontId="9" fillId="0" borderId="7" xfId="6" applyNumberFormat="1" applyFont="1" applyBorder="1" applyAlignment="1">
      <alignment horizontal="center" vertical="center" wrapText="1"/>
    </xf>
    <xf numFmtId="166" fontId="4" fillId="0" borderId="21" xfId="6" applyNumberFormat="1" applyFont="1" applyBorder="1" applyAlignment="1">
      <alignment horizontal="center" vertical="center" wrapText="1"/>
    </xf>
    <xf numFmtId="166" fontId="4" fillId="0" borderId="9" xfId="8" applyNumberFormat="1" applyFont="1" applyFill="1" applyBorder="1" applyAlignment="1">
      <alignment horizontal="center" vertical="center"/>
    </xf>
    <xf numFmtId="166" fontId="4" fillId="0" borderId="0" xfId="8" applyNumberFormat="1" applyFont="1" applyFill="1" applyBorder="1" applyAlignment="1">
      <alignment horizontal="center" vertical="center"/>
    </xf>
    <xf numFmtId="166" fontId="9" fillId="0" borderId="0" xfId="8" applyNumberFormat="1" applyFont="1" applyFill="1" applyBorder="1" applyAlignment="1">
      <alignment horizontal="center" vertical="center"/>
    </xf>
    <xf numFmtId="166" fontId="4" fillId="0" borderId="23" xfId="8" applyNumberFormat="1" applyFont="1" applyFill="1" applyBorder="1" applyAlignment="1">
      <alignment horizontal="center" vertical="center"/>
    </xf>
    <xf numFmtId="166" fontId="4" fillId="0" borderId="9" xfId="6" applyNumberFormat="1" applyFont="1" applyBorder="1" applyAlignment="1">
      <alignment horizontal="center" vertical="center" wrapText="1"/>
    </xf>
    <xf numFmtId="166" fontId="4" fillId="0" borderId="0" xfId="6" applyNumberFormat="1" applyFont="1" applyBorder="1" applyAlignment="1">
      <alignment horizontal="center" vertical="center" wrapText="1"/>
    </xf>
    <xf numFmtId="166" fontId="9" fillId="0" borderId="0" xfId="6" applyNumberFormat="1" applyFont="1" applyBorder="1" applyAlignment="1">
      <alignment horizontal="center" vertical="center" wrapText="1"/>
    </xf>
    <xf numFmtId="166" fontId="4" fillId="0" borderId="23" xfId="6" applyNumberFormat="1" applyFont="1" applyBorder="1" applyAlignment="1">
      <alignment horizontal="center" vertical="center" wrapText="1"/>
    </xf>
    <xf numFmtId="166" fontId="4" fillId="0" borderId="18" xfId="6" applyNumberFormat="1" applyFont="1" applyBorder="1" applyAlignment="1">
      <alignment horizontal="center" vertical="center" wrapText="1"/>
    </xf>
    <xf numFmtId="166" fontId="4" fillId="0" borderId="19" xfId="6" applyNumberFormat="1" applyFont="1" applyBorder="1" applyAlignment="1">
      <alignment horizontal="center" vertical="center" wrapText="1"/>
    </xf>
    <xf numFmtId="166" fontId="9" fillId="0" borderId="19" xfId="6" applyNumberFormat="1" applyFont="1" applyBorder="1" applyAlignment="1">
      <alignment horizontal="center" vertical="center" wrapText="1"/>
    </xf>
    <xf numFmtId="166" fontId="4" fillId="0" borderId="24" xfId="6" applyNumberFormat="1" applyFont="1" applyBorder="1" applyAlignment="1">
      <alignment horizontal="center" vertical="center" wrapText="1"/>
    </xf>
    <xf numFmtId="0" fontId="2" fillId="0" borderId="25" xfId="10" applyFont="1" applyFill="1" applyBorder="1" applyAlignment="1">
      <alignment horizontal="right"/>
    </xf>
    <xf numFmtId="166" fontId="4" fillId="0" borderId="10" xfId="6" applyNumberFormat="1" applyFont="1" applyBorder="1" applyAlignment="1">
      <alignment horizontal="center" vertical="center" wrapText="1"/>
    </xf>
    <xf numFmtId="166" fontId="4" fillId="0" borderId="1" xfId="6" applyNumberFormat="1" applyFont="1" applyBorder="1" applyAlignment="1">
      <alignment horizontal="center" vertical="center" wrapText="1"/>
    </xf>
    <xf numFmtId="166" fontId="9" fillId="0" borderId="1" xfId="6" applyNumberFormat="1" applyFont="1" applyBorder="1" applyAlignment="1">
      <alignment horizontal="center" vertical="center" wrapText="1"/>
    </xf>
    <xf numFmtId="166" fontId="4" fillId="0" borderId="22" xfId="6" applyNumberFormat="1" applyFont="1" applyBorder="1" applyAlignment="1">
      <alignment horizontal="center" vertical="center" wrapText="1"/>
    </xf>
    <xf numFmtId="166" fontId="4" fillId="0" borderId="9" xfId="7" applyNumberFormat="1" applyFont="1" applyFill="1" applyBorder="1" applyAlignment="1">
      <alignment horizontal="center"/>
    </xf>
    <xf numFmtId="166" fontId="4" fillId="0" borderId="0" xfId="7" applyNumberFormat="1" applyFont="1" applyFill="1" applyBorder="1" applyAlignment="1">
      <alignment horizontal="center"/>
    </xf>
    <xf numFmtId="166" fontId="9" fillId="0" borderId="0" xfId="7" applyNumberFormat="1" applyFont="1" applyFill="1" applyBorder="1" applyAlignment="1">
      <alignment horizontal="center"/>
    </xf>
    <xf numFmtId="166" fontId="9" fillId="0" borderId="0" xfId="11" applyNumberFormat="1" applyFont="1" applyFill="1" applyBorder="1" applyAlignment="1">
      <alignment horizontal="center"/>
    </xf>
    <xf numFmtId="166" fontId="4" fillId="0" borderId="0" xfId="11" applyNumberFormat="1" applyFont="1" applyFill="1" applyBorder="1" applyAlignment="1">
      <alignment horizontal="center"/>
    </xf>
    <xf numFmtId="166" fontId="4" fillId="0" borderId="23" xfId="7" applyNumberFormat="1" applyFont="1" applyFill="1" applyBorder="1" applyAlignment="1">
      <alignment horizontal="center"/>
    </xf>
    <xf numFmtId="166" fontId="4" fillId="0" borderId="18" xfId="8" applyNumberFormat="1" applyFont="1" applyFill="1" applyBorder="1" applyAlignment="1">
      <alignment horizontal="center" vertical="center"/>
    </xf>
    <xf numFmtId="166" fontId="4" fillId="0" borderId="19" xfId="8" applyNumberFormat="1" applyFont="1" applyFill="1" applyBorder="1" applyAlignment="1">
      <alignment horizontal="center" vertical="center"/>
    </xf>
    <xf numFmtId="166" fontId="9" fillId="0" borderId="19" xfId="8" applyNumberFormat="1" applyFont="1" applyFill="1" applyBorder="1" applyAlignment="1">
      <alignment horizontal="center" vertical="center"/>
    </xf>
    <xf numFmtId="166" fontId="4" fillId="0" borderId="24" xfId="8" applyNumberFormat="1" applyFont="1" applyFill="1" applyBorder="1" applyAlignment="1">
      <alignment horizontal="center" vertical="center"/>
    </xf>
    <xf numFmtId="0" fontId="2" fillId="0" borderId="26" xfId="10" applyFont="1" applyFill="1" applyBorder="1" applyAlignment="1">
      <alignment horizontal="right"/>
    </xf>
    <xf numFmtId="166" fontId="4" fillId="0" borderId="10" xfId="8" applyNumberFormat="1" applyFont="1" applyFill="1" applyBorder="1" applyAlignment="1">
      <alignment horizontal="center" vertical="center"/>
    </xf>
    <xf numFmtId="166" fontId="4" fillId="0" borderId="1" xfId="8" applyNumberFormat="1" applyFont="1" applyFill="1" applyBorder="1" applyAlignment="1">
      <alignment horizontal="center" vertical="center"/>
    </xf>
    <xf numFmtId="166" fontId="9" fillId="0" borderId="1" xfId="8" applyNumberFormat="1" applyFont="1" applyFill="1" applyBorder="1" applyAlignment="1">
      <alignment horizontal="center" vertical="center"/>
    </xf>
    <xf numFmtId="166" fontId="4" fillId="0" borderId="22" xfId="8" applyNumberFormat="1" applyFont="1" applyFill="1" applyBorder="1" applyAlignment="1">
      <alignment horizontal="center" vertical="center"/>
    </xf>
    <xf numFmtId="42" fontId="4" fillId="0" borderId="6" xfId="6" applyNumberFormat="1" applyFont="1" applyBorder="1" applyAlignment="1">
      <alignment horizontal="center" vertical="center" wrapText="1"/>
    </xf>
    <xf numFmtId="42" fontId="4" fillId="0" borderId="7" xfId="8" applyNumberFormat="1" applyFont="1" applyFill="1" applyBorder="1" applyAlignment="1">
      <alignment horizontal="center" vertical="center"/>
    </xf>
    <xf numFmtId="42" fontId="9" fillId="0" borderId="7" xfId="8" applyNumberFormat="1" applyFont="1" applyFill="1" applyBorder="1" applyAlignment="1">
      <alignment horizontal="center" vertical="center"/>
    </xf>
    <xf numFmtId="42" fontId="4" fillId="0" borderId="21" xfId="8" applyNumberFormat="1" applyFont="1" applyFill="1" applyBorder="1" applyAlignment="1">
      <alignment horizontal="center" vertical="center"/>
    </xf>
    <xf numFmtId="42" fontId="4" fillId="0" borderId="7" xfId="6" applyNumberFormat="1" applyFont="1" applyBorder="1" applyAlignment="1">
      <alignment horizontal="center" vertical="center" wrapText="1"/>
    </xf>
    <xf numFmtId="42" fontId="9" fillId="0" borderId="7" xfId="6" applyNumberFormat="1" applyFont="1" applyBorder="1" applyAlignment="1">
      <alignment horizontal="center" vertical="center" wrapText="1"/>
    </xf>
    <xf numFmtId="42" fontId="4" fillId="0" borderId="21" xfId="6" applyNumberFormat="1" applyFont="1" applyBorder="1" applyAlignment="1">
      <alignment horizontal="center" vertical="center" wrapText="1"/>
    </xf>
    <xf numFmtId="42" fontId="4" fillId="0" borderId="9" xfId="8" applyNumberFormat="1" applyFont="1" applyFill="1" applyBorder="1" applyAlignment="1">
      <alignment horizontal="center" vertical="center"/>
    </xf>
    <xf numFmtId="42" fontId="4" fillId="0" borderId="0" xfId="8" applyNumberFormat="1" applyFont="1" applyFill="1" applyBorder="1" applyAlignment="1">
      <alignment horizontal="center" vertical="center"/>
    </xf>
    <xf numFmtId="42" fontId="9" fillId="0" borderId="0" xfId="8" applyNumberFormat="1" applyFont="1" applyFill="1" applyBorder="1" applyAlignment="1">
      <alignment horizontal="center" vertical="center"/>
    </xf>
    <xf numFmtId="42" fontId="4" fillId="0" borderId="23" xfId="8" applyNumberFormat="1" applyFont="1" applyFill="1" applyBorder="1" applyAlignment="1">
      <alignment horizontal="center" vertical="center"/>
    </xf>
    <xf numFmtId="42" fontId="4" fillId="0" borderId="9" xfId="6" applyNumberFormat="1" applyFont="1" applyBorder="1" applyAlignment="1">
      <alignment horizontal="center" vertical="center" wrapText="1"/>
    </xf>
    <xf numFmtId="42" fontId="4" fillId="0" borderId="0" xfId="6" applyNumberFormat="1" applyFont="1" applyBorder="1" applyAlignment="1">
      <alignment horizontal="center" vertical="center" wrapText="1"/>
    </xf>
    <xf numFmtId="42" fontId="9" fillId="0" borderId="0" xfId="6" applyNumberFormat="1" applyFont="1" applyBorder="1" applyAlignment="1">
      <alignment horizontal="center" vertical="center" wrapText="1"/>
    </xf>
    <xf numFmtId="42" fontId="4" fillId="0" borderId="23" xfId="6" applyNumberFormat="1" applyFont="1" applyBorder="1" applyAlignment="1">
      <alignment horizontal="center" vertical="center" wrapText="1"/>
    </xf>
    <xf numFmtId="42" fontId="4" fillId="0" borderId="18" xfId="6" applyNumberFormat="1" applyFont="1" applyBorder="1" applyAlignment="1">
      <alignment horizontal="center" vertical="center" wrapText="1"/>
    </xf>
    <xf numFmtId="42" fontId="4" fillId="0" borderId="19" xfId="6" applyNumberFormat="1" applyFont="1" applyBorder="1" applyAlignment="1">
      <alignment horizontal="center" vertical="center" wrapText="1"/>
    </xf>
    <xf numFmtId="42" fontId="9" fillId="0" borderId="19" xfId="6" applyNumberFormat="1" applyFont="1" applyBorder="1" applyAlignment="1">
      <alignment horizontal="center" vertical="center" wrapText="1"/>
    </xf>
    <xf numFmtId="42" fontId="4" fillId="0" borderId="24" xfId="6" applyNumberFormat="1" applyFont="1" applyBorder="1" applyAlignment="1">
      <alignment horizontal="center" vertical="center" wrapText="1"/>
    </xf>
    <xf numFmtId="42" fontId="4" fillId="0" borderId="10" xfId="6" applyNumberFormat="1" applyFont="1" applyBorder="1" applyAlignment="1">
      <alignment horizontal="center" vertical="center" wrapText="1"/>
    </xf>
    <xf numFmtId="42" fontId="4" fillId="0" borderId="1" xfId="6" applyNumberFormat="1" applyFont="1" applyBorder="1" applyAlignment="1">
      <alignment horizontal="center" vertical="center" wrapText="1"/>
    </xf>
    <xf numFmtId="42" fontId="9" fillId="0" borderId="1" xfId="6" applyNumberFormat="1" applyFont="1" applyBorder="1" applyAlignment="1">
      <alignment horizontal="center" vertical="center" wrapText="1"/>
    </xf>
    <xf numFmtId="42" fontId="4" fillId="0" borderId="22" xfId="6" applyNumberFormat="1" applyFont="1" applyBorder="1" applyAlignment="1">
      <alignment horizontal="center" vertical="center" wrapText="1"/>
    </xf>
    <xf numFmtId="5" fontId="4" fillId="0" borderId="0" xfId="10" applyNumberFormat="1" applyFont="1"/>
    <xf numFmtId="42" fontId="4" fillId="0" borderId="9" xfId="7" applyNumberFormat="1" applyFont="1" applyFill="1" applyBorder="1" applyAlignment="1">
      <alignment horizontal="center"/>
    </xf>
    <xf numFmtId="42" fontId="4" fillId="0" borderId="0" xfId="7" applyNumberFormat="1" applyFont="1" applyFill="1" applyBorder="1" applyAlignment="1">
      <alignment horizontal="center"/>
    </xf>
    <xf numFmtId="42" fontId="9" fillId="0" borderId="0" xfId="7" applyNumberFormat="1" applyFont="1" applyFill="1" applyBorder="1" applyAlignment="1">
      <alignment horizontal="center"/>
    </xf>
    <xf numFmtId="42" fontId="9" fillId="0" borderId="0" xfId="11" applyNumberFormat="1" applyFont="1" applyFill="1" applyBorder="1" applyAlignment="1">
      <alignment horizontal="center"/>
    </xf>
    <xf numFmtId="42" fontId="4" fillId="0" borderId="0" xfId="11" applyNumberFormat="1" applyFont="1" applyFill="1" applyBorder="1" applyAlignment="1">
      <alignment horizontal="center"/>
    </xf>
    <xf numFmtId="42" fontId="4" fillId="0" borderId="23" xfId="7" applyNumberFormat="1" applyFont="1" applyFill="1" applyBorder="1" applyAlignment="1">
      <alignment horizontal="center"/>
    </xf>
    <xf numFmtId="42" fontId="4" fillId="0" borderId="18" xfId="8" applyNumberFormat="1" applyFont="1" applyFill="1" applyBorder="1" applyAlignment="1">
      <alignment horizontal="center" vertical="center"/>
    </xf>
    <xf numFmtId="42" fontId="4" fillId="0" borderId="19" xfId="8" applyNumberFormat="1" applyFont="1" applyFill="1" applyBorder="1" applyAlignment="1">
      <alignment horizontal="center" vertical="center"/>
    </xf>
    <xf numFmtId="42" fontId="9" fillId="0" borderId="19" xfId="8" applyNumberFormat="1" applyFont="1" applyFill="1" applyBorder="1" applyAlignment="1">
      <alignment horizontal="center" vertical="center"/>
    </xf>
    <xf numFmtId="42" fontId="4" fillId="0" borderId="24" xfId="8" applyNumberFormat="1" applyFont="1" applyFill="1" applyBorder="1" applyAlignment="1">
      <alignment horizontal="center" vertical="center"/>
    </xf>
    <xf numFmtId="0" fontId="4" fillId="0" borderId="0" xfId="10" applyFont="1" applyFill="1" applyAlignment="1">
      <alignment horizontal="center"/>
    </xf>
    <xf numFmtId="0" fontId="2" fillId="0" borderId="0" xfId="10" applyFont="1" applyFill="1" applyAlignment="1">
      <alignment horizontal="center" wrapText="1"/>
    </xf>
    <xf numFmtId="0" fontId="2" fillId="0" borderId="10" xfId="10" applyFont="1" applyFill="1" applyBorder="1" applyAlignment="1">
      <alignment horizontal="center"/>
    </xf>
    <xf numFmtId="0" fontId="2" fillId="0" borderId="1" xfId="10" applyFont="1" applyFill="1" applyBorder="1" applyAlignment="1">
      <alignment horizontal="center"/>
    </xf>
    <xf numFmtId="0" fontId="2" fillId="0" borderId="11" xfId="10" applyFont="1" applyFill="1" applyBorder="1" applyAlignment="1">
      <alignment horizontal="center"/>
    </xf>
    <xf numFmtId="0" fontId="2" fillId="0" borderId="0" xfId="10" applyFont="1" applyFill="1" applyAlignment="1">
      <alignment horizontal="center"/>
    </xf>
    <xf numFmtId="172" fontId="4" fillId="0" borderId="9" xfId="10" applyNumberFormat="1" applyFont="1" applyFill="1" applyBorder="1" applyAlignment="1">
      <alignment horizontal="center"/>
    </xf>
    <xf numFmtId="172" fontId="4" fillId="0" borderId="0" xfId="10" applyNumberFormat="1" applyFont="1" applyFill="1" applyBorder="1" applyAlignment="1">
      <alignment horizontal="center"/>
    </xf>
    <xf numFmtId="172" fontId="4" fillId="0" borderId="2" xfId="10" applyNumberFormat="1" applyFont="1" applyFill="1" applyBorder="1" applyAlignment="1">
      <alignment horizontal="center"/>
    </xf>
    <xf numFmtId="0" fontId="2" fillId="0" borderId="7" xfId="10" applyFont="1" applyFill="1" applyBorder="1" applyAlignment="1">
      <alignment horizontal="center"/>
    </xf>
    <xf numFmtId="172" fontId="4" fillId="0" borderId="6" xfId="10" applyNumberFormat="1" applyFont="1" applyFill="1" applyBorder="1" applyAlignment="1">
      <alignment horizontal="center"/>
    </xf>
    <xf numFmtId="172" fontId="4" fillId="0" borderId="7" xfId="10" applyNumberFormat="1" applyFont="1" applyFill="1" applyBorder="1" applyAlignment="1">
      <alignment horizontal="center"/>
    </xf>
    <xf numFmtId="172" fontId="4" fillId="0" borderId="8" xfId="10" applyNumberFormat="1" applyFont="1" applyFill="1" applyBorder="1" applyAlignment="1">
      <alignment horizontal="center"/>
    </xf>
    <xf numFmtId="0" fontId="2" fillId="0" borderId="26" xfId="10" applyFont="1" applyFill="1" applyBorder="1" applyAlignment="1">
      <alignment horizontal="center"/>
    </xf>
    <xf numFmtId="172" fontId="4" fillId="0" borderId="27" xfId="10" applyNumberFormat="1" applyFont="1" applyFill="1" applyBorder="1" applyAlignment="1">
      <alignment horizontal="center"/>
    </xf>
    <xf numFmtId="172" fontId="4" fillId="0" borderId="26" xfId="10" applyNumberFormat="1" applyFont="1" applyFill="1" applyBorder="1" applyAlignment="1">
      <alignment horizontal="center"/>
    </xf>
    <xf numFmtId="172" fontId="4" fillId="0" borderId="25" xfId="10" applyNumberFormat="1" applyFont="1" applyFill="1" applyBorder="1" applyAlignment="1">
      <alignment horizontal="center"/>
    </xf>
    <xf numFmtId="165" fontId="4" fillId="0" borderId="0" xfId="10" applyNumberFormat="1" applyFont="1" applyFill="1" applyAlignment="1">
      <alignment horizontal="center"/>
    </xf>
    <xf numFmtId="0" fontId="2" fillId="0" borderId="0" xfId="10" applyFont="1" applyFill="1"/>
    <xf numFmtId="171" fontId="4" fillId="0" borderId="9" xfId="10" applyNumberFormat="1" applyFont="1" applyFill="1" applyBorder="1" applyAlignment="1">
      <alignment horizontal="center"/>
    </xf>
    <xf numFmtId="171" fontId="4" fillId="0" borderId="0" xfId="10" applyNumberFormat="1" applyFont="1" applyFill="1" applyBorder="1" applyAlignment="1">
      <alignment horizontal="center"/>
    </xf>
    <xf numFmtId="171" fontId="4" fillId="0" borderId="2" xfId="10" applyNumberFormat="1" applyFont="1" applyFill="1" applyBorder="1" applyAlignment="1">
      <alignment horizontal="center"/>
    </xf>
    <xf numFmtId="171" fontId="4" fillId="0" borderId="6" xfId="10" applyNumberFormat="1" applyFont="1" applyFill="1" applyBorder="1" applyAlignment="1">
      <alignment horizontal="center"/>
    </xf>
    <xf numFmtId="171" fontId="4" fillId="0" borderId="7" xfId="10" applyNumberFormat="1" applyFont="1" applyFill="1" applyBorder="1" applyAlignment="1">
      <alignment horizontal="center"/>
    </xf>
    <xf numFmtId="171" fontId="4" fillId="0" borderId="8" xfId="10" applyNumberFormat="1" applyFont="1" applyFill="1" applyBorder="1" applyAlignment="1">
      <alignment horizontal="center"/>
    </xf>
    <xf numFmtId="171" fontId="4" fillId="0" borderId="27" xfId="10" applyNumberFormat="1" applyFont="1" applyFill="1" applyBorder="1" applyAlignment="1">
      <alignment horizontal="center"/>
    </xf>
    <xf numFmtId="171" fontId="4" fillId="0" borderId="26" xfId="10" applyNumberFormat="1" applyFont="1" applyFill="1" applyBorder="1" applyAlignment="1">
      <alignment horizontal="center"/>
    </xf>
    <xf numFmtId="171" fontId="4" fillId="0" borderId="25" xfId="10" applyNumberFormat="1" applyFont="1" applyFill="1" applyBorder="1" applyAlignment="1">
      <alignment horizontal="center"/>
    </xf>
    <xf numFmtId="0" fontId="15" fillId="0" borderId="0" xfId="5" applyFont="1" applyFill="1" applyBorder="1" applyAlignment="1">
      <alignment horizontal="center"/>
    </xf>
    <xf numFmtId="0" fontId="9" fillId="0" borderId="0" xfId="5" applyFont="1" applyFill="1" applyAlignment="1">
      <alignment horizontal="center"/>
    </xf>
    <xf numFmtId="0" fontId="15" fillId="0" borderId="0" xfId="12" applyFont="1" applyFill="1" applyBorder="1" applyAlignment="1">
      <alignment horizontal="center"/>
    </xf>
    <xf numFmtId="0" fontId="10" fillId="0" borderId="21" xfId="12" applyFont="1" applyFill="1" applyBorder="1" applyAlignment="1">
      <alignment horizontal="center" vertical="center"/>
    </xf>
    <xf numFmtId="0" fontId="9" fillId="0" borderId="0" xfId="12" applyFont="1" applyFill="1" applyAlignment="1">
      <alignment horizontal="center"/>
    </xf>
    <xf numFmtId="0" fontId="10" fillId="0" borderId="29" xfId="5" applyFont="1" applyFill="1" applyBorder="1" applyAlignment="1">
      <alignment horizontal="left"/>
    </xf>
    <xf numFmtId="0" fontId="10" fillId="0" borderId="29" xfId="12" applyNumberFormat="1" applyFont="1" applyFill="1" applyBorder="1" applyAlignment="1">
      <alignment horizontal="center"/>
    </xf>
    <xf numFmtId="0" fontId="10" fillId="0" borderId="29" xfId="14" quotePrefix="1" applyNumberFormat="1" applyFont="1" applyFill="1" applyBorder="1" applyAlignment="1">
      <alignment horizontal="center"/>
    </xf>
    <xf numFmtId="0" fontId="10" fillId="0" borderId="22" xfId="14" quotePrefix="1" applyNumberFormat="1" applyFont="1" applyFill="1" applyBorder="1" applyAlignment="1">
      <alignment horizontal="center"/>
    </xf>
    <xf numFmtId="16" fontId="10" fillId="0" borderId="29" xfId="12" quotePrefix="1" applyNumberFormat="1" applyFont="1" applyFill="1" applyBorder="1" applyAlignment="1">
      <alignment horizontal="center"/>
    </xf>
    <xf numFmtId="0" fontId="10" fillId="0" borderId="29" xfId="12" quotePrefix="1" applyNumberFormat="1" applyFont="1" applyFill="1" applyBorder="1" applyAlignment="1">
      <alignment horizontal="center"/>
    </xf>
    <xf numFmtId="3" fontId="10" fillId="0" borderId="29" xfId="5" applyNumberFormat="1" applyFont="1" applyFill="1" applyBorder="1" applyAlignment="1">
      <alignment horizontal="center"/>
    </xf>
    <xf numFmtId="0" fontId="10" fillId="0" borderId="21" xfId="5" applyFont="1" applyFill="1" applyBorder="1" applyAlignment="1">
      <alignment horizontal="center"/>
    </xf>
    <xf numFmtId="172" fontId="9" fillId="0" borderId="21" xfId="15" applyNumberFormat="1" applyFont="1" applyFill="1" applyBorder="1" applyAlignment="1">
      <alignment horizontal="center"/>
    </xf>
    <xf numFmtId="174" fontId="9" fillId="0" borderId="21" xfId="16" applyNumberFormat="1" applyFont="1" applyFill="1" applyBorder="1" applyAlignment="1">
      <alignment horizontal="center"/>
    </xf>
    <xf numFmtId="0" fontId="10" fillId="0" borderId="22" xfId="5" applyFont="1" applyFill="1" applyBorder="1" applyAlignment="1">
      <alignment horizontal="center"/>
    </xf>
    <xf numFmtId="172" fontId="9" fillId="0" borderId="22" xfId="15" applyNumberFormat="1" applyFont="1" applyFill="1" applyBorder="1" applyAlignment="1">
      <alignment horizontal="center"/>
    </xf>
    <xf numFmtId="174" fontId="9" fillId="0" borderId="22" xfId="16" applyNumberFormat="1" applyFont="1" applyFill="1" applyBorder="1" applyAlignment="1">
      <alignment horizontal="center"/>
    </xf>
    <xf numFmtId="3" fontId="9" fillId="0" borderId="0" xfId="15" applyNumberFormat="1" applyFont="1" applyFill="1" applyBorder="1" applyAlignment="1">
      <alignment horizontal="center"/>
    </xf>
    <xf numFmtId="165" fontId="9" fillId="0" borderId="0" xfId="15" applyNumberFormat="1" applyFont="1" applyFill="1" applyBorder="1" applyAlignment="1">
      <alignment horizontal="center"/>
    </xf>
    <xf numFmtId="168" fontId="9" fillId="0" borderId="0" xfId="14" applyNumberFormat="1" applyFont="1" applyFill="1" applyBorder="1" applyAlignment="1">
      <alignment horizontal="center"/>
    </xf>
    <xf numFmtId="0" fontId="9" fillId="0" borderId="0" xfId="5" applyFont="1" applyFill="1" applyBorder="1" applyAlignment="1">
      <alignment horizontal="center"/>
    </xf>
    <xf numFmtId="0" fontId="10" fillId="0" borderId="23" xfId="5" applyFont="1" applyFill="1" applyBorder="1" applyAlignment="1">
      <alignment horizontal="center"/>
    </xf>
    <xf numFmtId="172" fontId="9" fillId="0" borderId="23" xfId="15" applyNumberFormat="1" applyFont="1" applyFill="1" applyBorder="1" applyAlignment="1">
      <alignment horizontal="center"/>
    </xf>
    <xf numFmtId="174" fontId="9" fillId="0" borderId="23" xfId="16" applyNumberFormat="1" applyFont="1" applyFill="1" applyBorder="1" applyAlignment="1">
      <alignment horizontal="center"/>
    </xf>
    <xf numFmtId="172" fontId="9" fillId="0" borderId="10" xfId="15" applyNumberFormat="1" applyFont="1" applyFill="1" applyBorder="1" applyAlignment="1">
      <alignment horizontal="center"/>
    </xf>
    <xf numFmtId="0" fontId="10" fillId="0" borderId="0" xfId="5" applyFont="1" applyFill="1" applyBorder="1" applyAlignment="1"/>
    <xf numFmtId="1" fontId="9" fillId="0" borderId="0" xfId="15" applyNumberFormat="1" applyFont="1" applyFill="1" applyBorder="1" applyAlignment="1">
      <alignment horizontal="center"/>
    </xf>
    <xf numFmtId="172" fontId="9" fillId="0" borderId="6" xfId="15" applyNumberFormat="1" applyFont="1" applyFill="1" applyBorder="1" applyAlignment="1">
      <alignment horizontal="center"/>
    </xf>
    <xf numFmtId="172" fontId="9" fillId="0" borderId="9" xfId="15" applyNumberFormat="1" applyFont="1" applyFill="1" applyBorder="1" applyAlignment="1">
      <alignment horizontal="center"/>
    </xf>
    <xf numFmtId="0" fontId="9" fillId="0" borderId="0" xfId="5" applyFont="1" applyFill="1" applyBorder="1"/>
    <xf numFmtId="164" fontId="9" fillId="0" borderId="0" xfId="5" applyNumberFormat="1" applyFont="1" applyFill="1" applyBorder="1"/>
    <xf numFmtId="0" fontId="9" fillId="0" borderId="0" xfId="5" applyFont="1" applyFill="1"/>
    <xf numFmtId="0" fontId="9" fillId="0" borderId="0" xfId="4" applyFont="1" applyFill="1"/>
    <xf numFmtId="0" fontId="9" fillId="0" borderId="21" xfId="5" applyFont="1" applyFill="1" applyBorder="1" applyAlignment="1">
      <alignment wrapText="1"/>
    </xf>
    <xf numFmtId="3" fontId="10" fillId="0" borderId="21" xfId="5" applyNumberFormat="1" applyFont="1" applyFill="1" applyBorder="1" applyAlignment="1">
      <alignment horizontal="center" wrapText="1"/>
    </xf>
    <xf numFmtId="0" fontId="10" fillId="0" borderId="22" xfId="5" applyFont="1" applyFill="1" applyBorder="1" applyAlignment="1">
      <alignment horizontal="left" wrapText="1"/>
    </xf>
    <xf numFmtId="0" fontId="10" fillId="0" borderId="29" xfId="5" applyFont="1" applyFill="1" applyBorder="1" applyAlignment="1">
      <alignment horizontal="center" wrapText="1"/>
    </xf>
    <xf numFmtId="0" fontId="10" fillId="0" borderId="8" xfId="5" applyFont="1" applyFill="1" applyBorder="1" applyAlignment="1">
      <alignment horizontal="center" wrapText="1"/>
    </xf>
    <xf numFmtId="0" fontId="10" fillId="0" borderId="29" xfId="5" applyNumberFormat="1" applyFont="1" applyFill="1" applyBorder="1" applyAlignment="1">
      <alignment horizontal="center" wrapText="1"/>
    </xf>
    <xf numFmtId="0" fontId="10" fillId="0" borderId="29" xfId="14" quotePrefix="1" applyNumberFormat="1" applyFont="1" applyFill="1" applyBorder="1" applyAlignment="1">
      <alignment horizontal="center" wrapText="1"/>
    </xf>
    <xf numFmtId="0" fontId="10" fillId="0" borderId="29" xfId="5" quotePrefix="1" applyNumberFormat="1" applyFont="1" applyFill="1" applyBorder="1" applyAlignment="1">
      <alignment horizontal="center" wrapText="1"/>
    </xf>
    <xf numFmtId="3" fontId="10" fillId="0" borderId="22" xfId="5" applyNumberFormat="1" applyFont="1" applyFill="1" applyBorder="1" applyAlignment="1">
      <alignment horizontal="center" wrapText="1"/>
    </xf>
    <xf numFmtId="0" fontId="10" fillId="0" borderId="21" xfId="5" applyFont="1" applyFill="1" applyBorder="1" applyAlignment="1"/>
    <xf numFmtId="0" fontId="10" fillId="0" borderId="30" xfId="5" applyFont="1" applyFill="1" applyBorder="1" applyAlignment="1">
      <alignment horizontal="center"/>
    </xf>
    <xf numFmtId="172" fontId="9" fillId="0" borderId="30" xfId="15" applyNumberFormat="1" applyFont="1" applyFill="1" applyBorder="1" applyAlignment="1">
      <alignment horizontal="center"/>
    </xf>
    <xf numFmtId="0" fontId="10" fillId="0" borderId="23" xfId="5" applyFont="1" applyFill="1" applyBorder="1" applyAlignment="1"/>
    <xf numFmtId="0" fontId="10" fillId="0" borderId="31" xfId="5" applyFont="1" applyFill="1" applyBorder="1" applyAlignment="1">
      <alignment horizontal="center"/>
    </xf>
    <xf numFmtId="172" fontId="9" fillId="0" borderId="31" xfId="15" applyNumberFormat="1" applyFont="1" applyFill="1" applyBorder="1" applyAlignment="1">
      <alignment horizontal="center"/>
    </xf>
    <xf numFmtId="0" fontId="10" fillId="0" borderId="32" xfId="5" applyFont="1" applyFill="1" applyBorder="1" applyAlignment="1">
      <alignment horizontal="center"/>
    </xf>
    <xf numFmtId="172" fontId="9" fillId="0" borderId="32" xfId="15" applyNumberFormat="1" applyFont="1" applyFill="1" applyBorder="1" applyAlignment="1">
      <alignment horizontal="center"/>
    </xf>
    <xf numFmtId="0" fontId="10" fillId="0" borderId="23" xfId="5" applyFont="1" applyFill="1" applyBorder="1" applyAlignment="1">
      <alignment horizontal="left"/>
    </xf>
    <xf numFmtId="0" fontId="10" fillId="0" borderId="22" xfId="5" applyFont="1" applyFill="1" applyBorder="1" applyAlignment="1"/>
    <xf numFmtId="174" fontId="9" fillId="0" borderId="30" xfId="16" applyNumberFormat="1" applyFont="1" applyFill="1" applyBorder="1" applyAlignment="1">
      <alignment horizontal="center"/>
    </xf>
    <xf numFmtId="174" fontId="9" fillId="0" borderId="31" xfId="16" applyNumberFormat="1" applyFont="1" applyFill="1" applyBorder="1" applyAlignment="1">
      <alignment horizontal="center"/>
    </xf>
    <xf numFmtId="174" fontId="9" fillId="0" borderId="32" xfId="16" applyNumberFormat="1" applyFont="1" applyFill="1" applyBorder="1" applyAlignment="1">
      <alignment horizontal="center"/>
    </xf>
    <xf numFmtId="164" fontId="10" fillId="0" borderId="0" xfId="5" applyNumberFormat="1" applyFont="1" applyFill="1" applyBorder="1" applyAlignment="1">
      <alignment horizontal="center"/>
    </xf>
    <xf numFmtId="0" fontId="4" fillId="0" borderId="1" xfId="13" applyFont="1" applyBorder="1" applyAlignment="1">
      <alignment horizontal="center"/>
    </xf>
    <xf numFmtId="0" fontId="2" fillId="0" borderId="6" xfId="13" applyFont="1" applyBorder="1" applyAlignment="1">
      <alignment horizontal="center"/>
    </xf>
    <xf numFmtId="0" fontId="2" fillId="0" borderId="7" xfId="13" applyFont="1" applyBorder="1" applyAlignment="1">
      <alignment horizontal="center"/>
    </xf>
    <xf numFmtId="0" fontId="10" fillId="0" borderId="40" xfId="13" applyFont="1" applyBorder="1" applyAlignment="1">
      <alignment horizontal="center"/>
    </xf>
    <xf numFmtId="0" fontId="10" fillId="0" borderId="41" xfId="13" applyFont="1" applyBorder="1" applyAlignment="1">
      <alignment horizontal="center"/>
    </xf>
    <xf numFmtId="0" fontId="10" fillId="0" borderId="42" xfId="13" applyFont="1" applyBorder="1" applyAlignment="1">
      <alignment horizontal="center"/>
    </xf>
    <xf numFmtId="0" fontId="10" fillId="0" borderId="43" xfId="13" applyFont="1" applyBorder="1" applyAlignment="1">
      <alignment horizontal="center"/>
    </xf>
    <xf numFmtId="0" fontId="10" fillId="0" borderId="42" xfId="13" applyFont="1" applyBorder="1"/>
    <xf numFmtId="172" fontId="9" fillId="0" borderId="41" xfId="13" applyNumberFormat="1" applyFont="1" applyBorder="1" applyAlignment="1">
      <alignment horizontal="center"/>
    </xf>
    <xf numFmtId="172" fontId="9" fillId="0" borderId="40" xfId="13" applyNumberFormat="1" applyFont="1" applyBorder="1" applyAlignment="1">
      <alignment horizontal="center"/>
    </xf>
    <xf numFmtId="171" fontId="9" fillId="0" borderId="42" xfId="13" applyNumberFormat="1" applyFont="1" applyBorder="1" applyAlignment="1">
      <alignment horizontal="center"/>
    </xf>
    <xf numFmtId="171" fontId="9" fillId="0" borderId="40" xfId="13" applyNumberFormat="1" applyFont="1" applyBorder="1" applyAlignment="1">
      <alignment horizontal="center"/>
    </xf>
    <xf numFmtId="171" fontId="9" fillId="0" borderId="43" xfId="13" applyNumberFormat="1" applyFont="1" applyBorder="1" applyAlignment="1">
      <alignment horizontal="center"/>
    </xf>
    <xf numFmtId="0" fontId="10" fillId="0" borderId="44" xfId="13" applyFont="1" applyBorder="1"/>
    <xf numFmtId="0" fontId="10" fillId="0" borderId="45" xfId="13" applyFont="1" applyBorder="1" applyAlignment="1">
      <alignment horizontal="center"/>
    </xf>
    <xf numFmtId="0" fontId="10" fillId="0" borderId="46" xfId="13" applyFont="1" applyBorder="1" applyAlignment="1">
      <alignment horizontal="center"/>
    </xf>
    <xf numFmtId="172" fontId="9" fillId="0" borderId="46" xfId="13" applyNumberFormat="1" applyFont="1" applyBorder="1" applyAlignment="1">
      <alignment horizontal="center"/>
    </xf>
    <xf numFmtId="172" fontId="9" fillId="0" borderId="0" xfId="13" applyNumberFormat="1" applyFont="1" applyBorder="1" applyAlignment="1">
      <alignment horizontal="center"/>
    </xf>
    <xf numFmtId="171" fontId="9" fillId="0" borderId="9" xfId="13" applyNumberFormat="1" applyFont="1" applyBorder="1" applyAlignment="1">
      <alignment horizontal="center"/>
    </xf>
    <xf numFmtId="171" fontId="9" fillId="0" borderId="0" xfId="13" applyNumberFormat="1" applyFont="1" applyBorder="1" applyAlignment="1">
      <alignment horizontal="center"/>
    </xf>
    <xf numFmtId="171" fontId="9" fillId="0" borderId="47" xfId="13" applyNumberFormat="1" applyFont="1" applyBorder="1" applyAlignment="1">
      <alignment horizontal="center"/>
    </xf>
    <xf numFmtId="0" fontId="10" fillId="0" borderId="48" xfId="13" applyFont="1" applyBorder="1" applyAlignment="1">
      <alignment horizontal="center"/>
    </xf>
    <xf numFmtId="172" fontId="9" fillId="0" borderId="48" xfId="13" applyNumberFormat="1" applyFont="1" applyBorder="1" applyAlignment="1">
      <alignment horizontal="center"/>
    </xf>
    <xf numFmtId="172" fontId="9" fillId="0" borderId="49" xfId="13" applyNumberFormat="1" applyFont="1" applyBorder="1" applyAlignment="1">
      <alignment horizontal="center"/>
    </xf>
    <xf numFmtId="171" fontId="9" fillId="0" borderId="50" xfId="13" applyNumberFormat="1" applyFont="1" applyBorder="1" applyAlignment="1">
      <alignment horizontal="center"/>
    </xf>
    <xf numFmtId="171" fontId="9" fillId="0" borderId="49" xfId="13" applyNumberFormat="1" applyFont="1" applyBorder="1" applyAlignment="1">
      <alignment horizontal="center"/>
    </xf>
    <xf numFmtId="171" fontId="9" fillId="0" borderId="51" xfId="13" applyNumberFormat="1" applyFont="1" applyBorder="1" applyAlignment="1">
      <alignment horizontal="center"/>
    </xf>
    <xf numFmtId="0" fontId="2" fillId="0" borderId="52" xfId="13" applyFont="1" applyBorder="1" applyAlignment="1">
      <alignment horizontal="center"/>
    </xf>
    <xf numFmtId="0" fontId="2" fillId="0" borderId="46" xfId="13" applyFont="1" applyBorder="1" applyAlignment="1">
      <alignment horizontal="center"/>
    </xf>
    <xf numFmtId="0" fontId="2" fillId="0" borderId="38" xfId="13" applyFont="1" applyBorder="1" applyAlignment="1">
      <alignment horizontal="center"/>
    </xf>
    <xf numFmtId="0" fontId="10" fillId="0" borderId="53" xfId="13" applyFont="1" applyBorder="1" applyAlignment="1">
      <alignment horizontal="center"/>
    </xf>
    <xf numFmtId="172" fontId="9" fillId="0" borderId="53" xfId="13" applyNumberFormat="1" applyFont="1" applyBorder="1" applyAlignment="1">
      <alignment horizontal="center"/>
    </xf>
    <xf numFmtId="172" fontId="9" fillId="0" borderId="54" xfId="13" applyNumberFormat="1" applyFont="1" applyBorder="1" applyAlignment="1">
      <alignment horizontal="center"/>
    </xf>
    <xf numFmtId="171" fontId="9" fillId="0" borderId="55" xfId="13" applyNumberFormat="1" applyFont="1" applyBorder="1" applyAlignment="1">
      <alignment horizontal="center"/>
    </xf>
    <xf numFmtId="171" fontId="9" fillId="0" borderId="54" xfId="13" applyNumberFormat="1" applyFont="1" applyBorder="1" applyAlignment="1">
      <alignment horizontal="center"/>
    </xf>
    <xf numFmtId="171" fontId="9" fillId="0" borderId="56" xfId="13" applyNumberFormat="1" applyFont="1" applyBorder="1" applyAlignment="1">
      <alignment horizontal="center"/>
    </xf>
    <xf numFmtId="0" fontId="10" fillId="0" borderId="57" xfId="13" applyFont="1" applyBorder="1" applyAlignment="1">
      <alignment horizontal="center"/>
    </xf>
    <xf numFmtId="172" fontId="9" fillId="0" borderId="58" xfId="13" applyNumberFormat="1" applyFont="1" applyBorder="1" applyAlignment="1">
      <alignment horizontal="center"/>
    </xf>
    <xf numFmtId="0" fontId="10" fillId="0" borderId="59" xfId="13" applyFont="1" applyBorder="1" applyAlignment="1">
      <alignment horizontal="center"/>
    </xf>
    <xf numFmtId="0" fontId="10" fillId="0" borderId="60" xfId="13" applyFont="1" applyBorder="1" applyAlignment="1">
      <alignment horizontal="center"/>
    </xf>
    <xf numFmtId="0" fontId="10" fillId="0" borderId="61" xfId="13" applyFont="1" applyBorder="1" applyAlignment="1">
      <alignment horizontal="center"/>
    </xf>
    <xf numFmtId="172" fontId="9" fillId="0" borderId="60" xfId="13" applyNumberFormat="1" applyFont="1" applyBorder="1" applyAlignment="1">
      <alignment horizontal="center"/>
    </xf>
    <xf numFmtId="172" fontId="9" fillId="0" borderId="62" xfId="13" applyNumberFormat="1" applyFont="1" applyBorder="1" applyAlignment="1">
      <alignment horizontal="center"/>
    </xf>
    <xf numFmtId="171" fontId="9" fillId="0" borderId="10" xfId="13" applyNumberFormat="1" applyFont="1" applyBorder="1" applyAlignment="1">
      <alignment horizontal="center"/>
    </xf>
    <xf numFmtId="171" fontId="9" fillId="0" borderId="62" xfId="13" applyNumberFormat="1" applyFont="1" applyBorder="1" applyAlignment="1">
      <alignment horizontal="center"/>
    </xf>
    <xf numFmtId="171" fontId="9" fillId="0" borderId="63" xfId="13" applyNumberFormat="1" applyFont="1" applyBorder="1" applyAlignment="1">
      <alignment horizontal="center"/>
    </xf>
    <xf numFmtId="0" fontId="10" fillId="0" borderId="64" xfId="13" applyFont="1" applyBorder="1" applyAlignment="1">
      <alignment horizontal="center"/>
    </xf>
    <xf numFmtId="172" fontId="9" fillId="0" borderId="64" xfId="13" applyNumberFormat="1" applyFont="1" applyBorder="1" applyAlignment="1">
      <alignment horizontal="center"/>
    </xf>
    <xf numFmtId="172" fontId="9" fillId="0" borderId="7" xfId="13" applyNumberFormat="1" applyFont="1" applyBorder="1" applyAlignment="1">
      <alignment horizontal="center"/>
    </xf>
    <xf numFmtId="171" fontId="9" fillId="0" borderId="6" xfId="13" applyNumberFormat="1" applyFont="1" applyBorder="1" applyAlignment="1">
      <alignment horizontal="center"/>
    </xf>
    <xf numFmtId="171" fontId="9" fillId="0" borderId="7" xfId="13" applyNumberFormat="1" applyFont="1" applyBorder="1" applyAlignment="1">
      <alignment horizontal="center"/>
    </xf>
    <xf numFmtId="171" fontId="9" fillId="0" borderId="65" xfId="13" applyNumberFormat="1" applyFont="1" applyBorder="1" applyAlignment="1">
      <alignment horizontal="center"/>
    </xf>
    <xf numFmtId="0" fontId="10" fillId="0" borderId="66" xfId="13" applyFont="1" applyBorder="1"/>
    <xf numFmtId="0" fontId="4" fillId="0" borderId="0" xfId="13" applyFont="1"/>
    <xf numFmtId="171" fontId="9" fillId="0" borderId="0" xfId="13" applyNumberFormat="1" applyFont="1"/>
    <xf numFmtId="0" fontId="4" fillId="0" borderId="62" xfId="13" applyFont="1" applyBorder="1" applyAlignment="1">
      <alignment horizontal="center"/>
    </xf>
    <xf numFmtId="172" fontId="9" fillId="0" borderId="1" xfId="13" applyNumberFormat="1" applyFont="1" applyBorder="1" applyAlignment="1">
      <alignment horizontal="center"/>
    </xf>
    <xf numFmtId="171" fontId="9" fillId="0" borderId="1" xfId="13" applyNumberFormat="1" applyFont="1" applyBorder="1" applyAlignment="1">
      <alignment horizontal="center"/>
    </xf>
    <xf numFmtId="175" fontId="9" fillId="0" borderId="41" xfId="13" applyNumberFormat="1" applyFont="1" applyBorder="1" applyAlignment="1">
      <alignment horizontal="center"/>
    </xf>
    <xf numFmtId="175" fontId="9" fillId="0" borderId="46" xfId="13" applyNumberFormat="1" applyFont="1" applyBorder="1" applyAlignment="1">
      <alignment horizontal="center"/>
    </xf>
    <xf numFmtId="175" fontId="9" fillId="0" borderId="60" xfId="13" applyNumberFormat="1" applyFont="1" applyBorder="1" applyAlignment="1">
      <alignment horizontal="center"/>
    </xf>
    <xf numFmtId="0" fontId="2" fillId="0" borderId="0" xfId="5" applyFont="1" applyFill="1" applyBorder="1" applyAlignment="1">
      <alignment horizontal="center"/>
    </xf>
    <xf numFmtId="0" fontId="4" fillId="0" borderId="0" xfId="5" applyFont="1" applyFill="1"/>
    <xf numFmtId="0" fontId="2" fillId="0" borderId="0" xfId="5" applyFont="1" applyFill="1" applyBorder="1" applyAlignment="1"/>
    <xf numFmtId="165" fontId="2" fillId="0" borderId="0" xfId="5" applyNumberFormat="1" applyFont="1" applyFill="1" applyBorder="1" applyAlignment="1">
      <alignment horizontal="center"/>
    </xf>
    <xf numFmtId="164" fontId="2" fillId="0" borderId="0" xfId="5" applyNumberFormat="1" applyFont="1" applyFill="1" applyBorder="1" applyAlignment="1">
      <alignment horizontal="center"/>
    </xf>
    <xf numFmtId="164" fontId="4" fillId="0" borderId="0" xfId="5" applyNumberFormat="1" applyFont="1" applyFill="1" applyBorder="1"/>
    <xf numFmtId="165" fontId="4" fillId="0" borderId="0" xfId="5" applyNumberFormat="1" applyFont="1" applyFill="1" applyBorder="1"/>
    <xf numFmtId="0" fontId="4" fillId="0" borderId="0" xfId="5" applyFont="1" applyFill="1" applyBorder="1"/>
    <xf numFmtId="0" fontId="2" fillId="0" borderId="0" xfId="5" applyFont="1" applyFill="1" applyBorder="1" applyAlignment="1">
      <alignment horizontal="center" wrapText="1"/>
    </xf>
    <xf numFmtId="165" fontId="2" fillId="0" borderId="1" xfId="5" applyNumberFormat="1" applyFont="1" applyFill="1" applyBorder="1" applyAlignment="1">
      <alignment horizontal="center" wrapText="1"/>
    </xf>
    <xf numFmtId="164" fontId="2" fillId="0" borderId="0" xfId="5" applyNumberFormat="1" applyFont="1" applyFill="1" applyBorder="1" applyAlignment="1">
      <alignment horizontal="center" wrapText="1"/>
    </xf>
    <xf numFmtId="0" fontId="2" fillId="0" borderId="2" xfId="5" applyFont="1" applyFill="1" applyBorder="1" applyAlignment="1">
      <alignment horizontal="center"/>
    </xf>
    <xf numFmtId="0" fontId="4" fillId="0" borderId="3" xfId="5" applyFont="1" applyFill="1" applyBorder="1"/>
    <xf numFmtId="166" fontId="4" fillId="0" borderId="4" xfId="5" applyNumberFormat="1" applyFont="1" applyFill="1" applyBorder="1" applyAlignment="1">
      <alignment horizontal="center"/>
    </xf>
    <xf numFmtId="167" fontId="4" fillId="0" borderId="4" xfId="5" applyNumberFormat="1" applyFont="1" applyFill="1" applyBorder="1" applyAlignment="1">
      <alignment horizontal="center"/>
    </xf>
    <xf numFmtId="168" fontId="4" fillId="0" borderId="4" xfId="17" applyNumberFormat="1" applyFont="1" applyFill="1" applyBorder="1" applyAlignment="1">
      <alignment horizontal="center"/>
    </xf>
    <xf numFmtId="167" fontId="4" fillId="0" borderId="5" xfId="5" applyNumberFormat="1" applyFont="1" applyFill="1" applyBorder="1" applyAlignment="1">
      <alignment horizontal="center"/>
    </xf>
    <xf numFmtId="166" fontId="2" fillId="0" borderId="0" xfId="5" applyNumberFormat="1" applyFont="1" applyFill="1" applyBorder="1" applyAlignment="1">
      <alignment horizontal="right" wrapText="1"/>
    </xf>
    <xf numFmtId="167" fontId="2" fillId="0" borderId="0" xfId="5" applyNumberFormat="1" applyFont="1" applyFill="1" applyBorder="1" applyAlignment="1">
      <alignment horizontal="right" wrapText="1"/>
    </xf>
    <xf numFmtId="164" fontId="2" fillId="0" borderId="0" xfId="5" applyNumberFormat="1" applyFont="1" applyFill="1" applyBorder="1" applyAlignment="1">
      <alignment horizontal="right" wrapText="1"/>
    </xf>
    <xf numFmtId="167" fontId="4" fillId="0" borderId="0" xfId="5" applyNumberFormat="1" applyFont="1" applyFill="1" applyBorder="1" applyAlignment="1">
      <alignment horizontal="center"/>
    </xf>
    <xf numFmtId="0" fontId="2" fillId="0" borderId="6" xfId="5" quotePrefix="1" applyFont="1" applyFill="1" applyBorder="1"/>
    <xf numFmtId="166" fontId="4" fillId="0" borderId="7" xfId="5" applyNumberFormat="1" applyFont="1" applyFill="1" applyBorder="1" applyAlignment="1">
      <alignment horizontal="center"/>
    </xf>
    <xf numFmtId="167" fontId="4" fillId="0" borderId="7" xfId="5" applyNumberFormat="1" applyFont="1" applyFill="1" applyBorder="1" applyAlignment="1">
      <alignment horizontal="center"/>
    </xf>
    <xf numFmtId="168" fontId="4" fillId="0" borderId="7" xfId="17" applyNumberFormat="1" applyFont="1" applyFill="1" applyBorder="1" applyAlignment="1">
      <alignment horizontal="center"/>
    </xf>
    <xf numFmtId="167" fontId="4" fillId="0" borderId="8" xfId="5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2" fillId="0" borderId="9" xfId="5" quotePrefix="1" applyFont="1" applyFill="1" applyBorder="1"/>
    <xf numFmtId="166" fontId="4" fillId="0" borderId="0" xfId="5" applyNumberFormat="1" applyFont="1" applyFill="1" applyBorder="1" applyAlignment="1">
      <alignment horizontal="center"/>
    </xf>
    <xf numFmtId="168" fontId="4" fillId="0" borderId="0" xfId="17" applyNumberFormat="1" applyFont="1" applyFill="1" applyBorder="1" applyAlignment="1">
      <alignment horizontal="center"/>
    </xf>
    <xf numFmtId="167" fontId="4" fillId="0" borderId="2" xfId="5" applyNumberFormat="1" applyFont="1" applyFill="1" applyBorder="1" applyAlignment="1">
      <alignment horizontal="center"/>
    </xf>
    <xf numFmtId="0" fontId="2" fillId="0" borderId="10" xfId="5" quotePrefix="1" applyFont="1" applyFill="1" applyBorder="1"/>
    <xf numFmtId="166" fontId="4" fillId="0" borderId="1" xfId="5" applyNumberFormat="1" applyFont="1" applyFill="1" applyBorder="1" applyAlignment="1">
      <alignment horizontal="center"/>
    </xf>
    <xf numFmtId="167" fontId="4" fillId="0" borderId="1" xfId="5" applyNumberFormat="1" applyFont="1" applyFill="1" applyBorder="1" applyAlignment="1">
      <alignment horizontal="center"/>
    </xf>
    <xf numFmtId="168" fontId="4" fillId="0" borderId="1" xfId="17" applyNumberFormat="1" applyFont="1" applyFill="1" applyBorder="1" applyAlignment="1">
      <alignment horizontal="center"/>
    </xf>
    <xf numFmtId="167" fontId="4" fillId="0" borderId="11" xfId="5" applyNumberFormat="1" applyFont="1" applyFill="1" applyBorder="1" applyAlignment="1">
      <alignment horizontal="center"/>
    </xf>
    <xf numFmtId="0" fontId="2" fillId="0" borderId="0" xfId="5" applyFont="1" applyFill="1" applyBorder="1"/>
    <xf numFmtId="164" fontId="4" fillId="0" borderId="0" xfId="5" applyNumberFormat="1" applyFont="1" applyFill="1" applyBorder="1" applyAlignment="1">
      <alignment horizontal="center"/>
    </xf>
    <xf numFmtId="0" fontId="2" fillId="0" borderId="6" xfId="5" applyFont="1" applyFill="1" applyBorder="1" applyAlignment="1">
      <alignment horizontal="left"/>
    </xf>
    <xf numFmtId="0" fontId="2" fillId="0" borderId="10" xfId="5" applyFont="1" applyFill="1" applyBorder="1" applyAlignment="1">
      <alignment horizontal="left"/>
    </xf>
    <xf numFmtId="3" fontId="4" fillId="0" borderId="0" xfId="5" applyNumberFormat="1" applyFont="1" applyFill="1" applyBorder="1" applyAlignment="1">
      <alignment horizontal="center"/>
    </xf>
    <xf numFmtId="0" fontId="2" fillId="0" borderId="6" xfId="5" quotePrefix="1" applyFont="1" applyFill="1" applyBorder="1" applyAlignment="1">
      <alignment horizontal="left"/>
    </xf>
    <xf numFmtId="0" fontId="2" fillId="0" borderId="9" xfId="5" quotePrefix="1" applyFont="1" applyFill="1" applyBorder="1" applyAlignment="1">
      <alignment horizontal="left"/>
    </xf>
    <xf numFmtId="0" fontId="2" fillId="0" borderId="9" xfId="5" applyFont="1" applyFill="1" applyBorder="1" applyAlignment="1">
      <alignment horizontal="left"/>
    </xf>
    <xf numFmtId="0" fontId="2" fillId="0" borderId="6" xfId="5" applyFont="1" applyFill="1" applyBorder="1"/>
    <xf numFmtId="0" fontId="2" fillId="0" borderId="9" xfId="5" applyFont="1" applyFill="1" applyBorder="1"/>
    <xf numFmtId="0" fontId="2" fillId="0" borderId="10" xfId="5" applyFont="1" applyFill="1" applyBorder="1"/>
    <xf numFmtId="0" fontId="9" fillId="0" borderId="0" xfId="5" applyFont="1" applyAlignment="1"/>
    <xf numFmtId="168" fontId="2" fillId="0" borderId="0" xfId="6" applyNumberFormat="1" applyFont="1" applyBorder="1" applyAlignment="1">
      <alignment horizontal="center" vertical="center" wrapText="1"/>
    </xf>
    <xf numFmtId="0" fontId="18" fillId="0" borderId="0" xfId="4" applyFont="1" applyFill="1" applyAlignment="1">
      <alignment vertical="top"/>
    </xf>
    <xf numFmtId="0" fontId="18" fillId="0" borderId="0" xfId="4" applyFont="1" applyFill="1" applyAlignment="1">
      <alignment horizontal="left" vertical="top" wrapText="1"/>
    </xf>
    <xf numFmtId="0" fontId="5" fillId="0" borderId="0" xfId="4" applyFont="1" applyFill="1" applyAlignment="1">
      <alignment vertical="top"/>
    </xf>
    <xf numFmtId="0" fontId="5" fillId="0" borderId="0" xfId="4" applyFill="1" applyAlignment="1">
      <alignment horizontal="left" vertical="top" wrapText="1"/>
    </xf>
    <xf numFmtId="0" fontId="5" fillId="0" borderId="0" xfId="4" applyFill="1" applyAlignment="1">
      <alignment vertical="top"/>
    </xf>
    <xf numFmtId="0" fontId="19" fillId="0" borderId="0" xfId="5" applyFont="1" applyFill="1" applyBorder="1" applyAlignment="1">
      <alignment horizontal="center"/>
    </xf>
    <xf numFmtId="0" fontId="19" fillId="0" borderId="0" xfId="5" applyFont="1" applyFill="1" applyBorder="1" applyAlignment="1"/>
    <xf numFmtId="164" fontId="20" fillId="0" borderId="0" xfId="5" applyNumberFormat="1" applyFont="1" applyFill="1" applyBorder="1"/>
    <xf numFmtId="165" fontId="20" fillId="0" borderId="0" xfId="5" applyNumberFormat="1" applyFont="1" applyFill="1" applyBorder="1"/>
    <xf numFmtId="165" fontId="20" fillId="0" borderId="0" xfId="5" applyNumberFormat="1" applyFont="1" applyFill="1" applyAlignment="1">
      <alignment horizontal="center"/>
    </xf>
    <xf numFmtId="0" fontId="20" fillId="0" borderId="0" xfId="5" applyFont="1" applyFill="1" applyBorder="1"/>
    <xf numFmtId="0" fontId="19" fillId="0" borderId="0" xfId="5" applyFont="1" applyFill="1" applyBorder="1" applyAlignment="1">
      <alignment horizontal="center" wrapText="1"/>
    </xf>
    <xf numFmtId="165" fontId="19" fillId="0" borderId="62" xfId="5" applyNumberFormat="1" applyFont="1" applyFill="1" applyBorder="1" applyAlignment="1">
      <alignment horizontal="center" wrapText="1"/>
    </xf>
    <xf numFmtId="164" fontId="19" fillId="0" borderId="0" xfId="5" applyNumberFormat="1" applyFont="1" applyFill="1" applyBorder="1" applyAlignment="1">
      <alignment horizontal="center" wrapText="1"/>
    </xf>
    <xf numFmtId="3" fontId="19" fillId="0" borderId="0" xfId="5" applyNumberFormat="1" applyFont="1" applyFill="1" applyBorder="1" applyAlignment="1">
      <alignment horizontal="center" wrapText="1"/>
    </xf>
    <xf numFmtId="165" fontId="19" fillId="0" borderId="0" xfId="5" applyNumberFormat="1" applyFont="1" applyFill="1" applyBorder="1" applyAlignment="1">
      <alignment horizontal="center" wrapText="1"/>
    </xf>
    <xf numFmtId="165" fontId="19" fillId="0" borderId="0" xfId="7" applyNumberFormat="1" applyFont="1" applyFill="1" applyBorder="1" applyAlignment="1">
      <alignment horizontal="center" wrapText="1"/>
    </xf>
    <xf numFmtId="165" fontId="19" fillId="0" borderId="0" xfId="5" applyNumberFormat="1" applyFont="1" applyFill="1" applyAlignment="1">
      <alignment horizontal="center" wrapText="1"/>
    </xf>
    <xf numFmtId="0" fontId="19" fillId="0" borderId="2" xfId="5" applyFont="1" applyFill="1" applyBorder="1" applyAlignment="1">
      <alignment horizontal="center"/>
    </xf>
    <xf numFmtId="0" fontId="20" fillId="0" borderId="3" xfId="5" applyFont="1" applyFill="1" applyBorder="1"/>
    <xf numFmtId="166" fontId="20" fillId="0" borderId="4" xfId="5" applyNumberFormat="1" applyFont="1" applyFill="1" applyBorder="1" applyAlignment="1">
      <alignment horizontal="center"/>
    </xf>
    <xf numFmtId="167" fontId="20" fillId="0" borderId="4" xfId="5" applyNumberFormat="1" applyFont="1" applyFill="1" applyBorder="1" applyAlignment="1">
      <alignment horizontal="center"/>
    </xf>
    <xf numFmtId="168" fontId="20" fillId="0" borderId="4" xfId="17" applyNumberFormat="1" applyFont="1" applyFill="1" applyBorder="1" applyAlignment="1">
      <alignment horizontal="center"/>
    </xf>
    <xf numFmtId="169" fontId="20" fillId="0" borderId="4" xfId="5" applyNumberFormat="1" applyFont="1" applyFill="1" applyBorder="1" applyAlignment="1">
      <alignment horizontal="center"/>
    </xf>
    <xf numFmtId="167" fontId="20" fillId="0" borderId="4" xfId="7" applyNumberFormat="1" applyFont="1" applyFill="1" applyBorder="1" applyAlignment="1">
      <alignment horizontal="center"/>
    </xf>
    <xf numFmtId="167" fontId="20" fillId="0" borderId="5" xfId="5" applyNumberFormat="1" applyFont="1" applyFill="1" applyBorder="1" applyAlignment="1">
      <alignment horizontal="center"/>
    </xf>
    <xf numFmtId="166" fontId="19" fillId="0" borderId="0" xfId="5" applyNumberFormat="1" applyFont="1" applyFill="1" applyBorder="1" applyAlignment="1">
      <alignment horizontal="right" wrapText="1"/>
    </xf>
    <xf numFmtId="167" fontId="19" fillId="0" borderId="0" xfId="5" applyNumberFormat="1" applyFont="1" applyFill="1" applyBorder="1" applyAlignment="1">
      <alignment horizontal="right" wrapText="1"/>
    </xf>
    <xf numFmtId="164" fontId="19" fillId="0" borderId="0" xfId="5" applyNumberFormat="1" applyFont="1" applyFill="1" applyBorder="1" applyAlignment="1">
      <alignment horizontal="right" wrapText="1"/>
    </xf>
    <xf numFmtId="169" fontId="19" fillId="0" borderId="0" xfId="5" applyNumberFormat="1" applyFont="1" applyFill="1" applyBorder="1" applyAlignment="1">
      <alignment horizontal="center" wrapText="1"/>
    </xf>
    <xf numFmtId="167" fontId="19" fillId="0" borderId="0" xfId="7" applyNumberFormat="1" applyFont="1" applyFill="1" applyBorder="1" applyAlignment="1">
      <alignment horizontal="right" wrapText="1"/>
    </xf>
    <xf numFmtId="168" fontId="19" fillId="0" borderId="0" xfId="17" applyNumberFormat="1" applyFont="1" applyFill="1" applyBorder="1" applyAlignment="1">
      <alignment horizontal="center" wrapText="1"/>
    </xf>
    <xf numFmtId="167" fontId="20" fillId="0" borderId="0" xfId="5" applyNumberFormat="1" applyFont="1" applyFill="1" applyBorder="1" applyAlignment="1">
      <alignment horizontal="center"/>
    </xf>
    <xf numFmtId="0" fontId="19" fillId="0" borderId="6" xfId="5" quotePrefix="1" applyFont="1" applyFill="1" applyBorder="1"/>
    <xf numFmtId="166" fontId="20" fillId="0" borderId="7" xfId="5" applyNumberFormat="1" applyFont="1" applyFill="1" applyBorder="1" applyAlignment="1">
      <alignment horizontal="center"/>
    </xf>
    <xf numFmtId="167" fontId="20" fillId="0" borderId="7" xfId="5" applyNumberFormat="1" applyFont="1" applyFill="1" applyBorder="1" applyAlignment="1">
      <alignment horizontal="center"/>
    </xf>
    <xf numFmtId="168" fontId="20" fillId="0" borderId="7" xfId="17" applyNumberFormat="1" applyFont="1" applyFill="1" applyBorder="1" applyAlignment="1">
      <alignment horizontal="center"/>
    </xf>
    <xf numFmtId="169" fontId="20" fillId="0" borderId="7" xfId="5" applyNumberFormat="1" applyFont="1" applyFill="1" applyBorder="1" applyAlignment="1">
      <alignment horizontal="center"/>
    </xf>
    <xf numFmtId="167" fontId="20" fillId="0" borderId="7" xfId="7" applyNumberFormat="1" applyFont="1" applyFill="1" applyBorder="1" applyAlignment="1">
      <alignment horizontal="center"/>
    </xf>
    <xf numFmtId="167" fontId="20" fillId="0" borderId="8" xfId="5" applyNumberFormat="1" applyFont="1" applyFill="1" applyBorder="1" applyAlignment="1">
      <alignment horizontal="center"/>
    </xf>
    <xf numFmtId="0" fontId="19" fillId="0" borderId="9" xfId="5" quotePrefix="1" applyFont="1" applyFill="1" applyBorder="1"/>
    <xf numFmtId="166" fontId="20" fillId="0" borderId="0" xfId="5" applyNumberFormat="1" applyFont="1" applyFill="1" applyBorder="1" applyAlignment="1">
      <alignment horizontal="center"/>
    </xf>
    <xf numFmtId="168" fontId="20" fillId="0" borderId="0" xfId="17" applyNumberFormat="1" applyFont="1" applyFill="1" applyBorder="1" applyAlignment="1">
      <alignment horizontal="center"/>
    </xf>
    <xf numFmtId="169" fontId="20" fillId="0" borderId="0" xfId="5" applyNumberFormat="1" applyFont="1" applyFill="1" applyBorder="1" applyAlignment="1">
      <alignment horizontal="center"/>
    </xf>
    <xf numFmtId="167" fontId="20" fillId="0" borderId="0" xfId="7" applyNumberFormat="1" applyFont="1" applyFill="1" applyBorder="1" applyAlignment="1">
      <alignment horizontal="center"/>
    </xf>
    <xf numFmtId="167" fontId="20" fillId="0" borderId="2" xfId="5" applyNumberFormat="1" applyFont="1" applyFill="1" applyBorder="1" applyAlignment="1">
      <alignment horizontal="center"/>
    </xf>
    <xf numFmtId="0" fontId="19" fillId="0" borderId="10" xfId="5" quotePrefix="1" applyFont="1" applyFill="1" applyBorder="1"/>
    <xf numFmtId="166" fontId="20" fillId="0" borderId="62" xfId="5" applyNumberFormat="1" applyFont="1" applyFill="1" applyBorder="1" applyAlignment="1">
      <alignment horizontal="center"/>
    </xf>
    <xf numFmtId="167" fontId="20" fillId="0" borderId="62" xfId="5" applyNumberFormat="1" applyFont="1" applyFill="1" applyBorder="1" applyAlignment="1">
      <alignment horizontal="center"/>
    </xf>
    <xf numFmtId="168" fontId="20" fillId="0" borderId="62" xfId="17" applyNumberFormat="1" applyFont="1" applyFill="1" applyBorder="1" applyAlignment="1">
      <alignment horizontal="center"/>
    </xf>
    <xf numFmtId="169" fontId="20" fillId="0" borderId="62" xfId="5" applyNumberFormat="1" applyFont="1" applyFill="1" applyBorder="1" applyAlignment="1">
      <alignment horizontal="center"/>
    </xf>
    <xf numFmtId="167" fontId="20" fillId="0" borderId="62" xfId="7" applyNumberFormat="1" applyFont="1" applyFill="1" applyBorder="1" applyAlignment="1">
      <alignment horizontal="center"/>
    </xf>
    <xf numFmtId="167" fontId="20" fillId="0" borderId="11" xfId="5" applyNumberFormat="1" applyFont="1" applyFill="1" applyBorder="1" applyAlignment="1">
      <alignment horizontal="center"/>
    </xf>
    <xf numFmtId="0" fontId="19" fillId="0" borderId="0" xfId="5" applyFont="1" applyFill="1" applyBorder="1"/>
    <xf numFmtId="164" fontId="20" fillId="0" borderId="0" xfId="5" applyNumberFormat="1" applyFont="1" applyFill="1" applyBorder="1" applyAlignment="1">
      <alignment horizontal="center"/>
    </xf>
    <xf numFmtId="0" fontId="19" fillId="0" borderId="6" xfId="5" applyFont="1" applyFill="1" applyBorder="1" applyAlignment="1">
      <alignment horizontal="left"/>
    </xf>
    <xf numFmtId="0" fontId="19" fillId="0" borderId="10" xfId="5" applyFont="1" applyFill="1" applyBorder="1" applyAlignment="1">
      <alignment horizontal="left"/>
    </xf>
    <xf numFmtId="3" fontId="20" fillId="0" borderId="0" xfId="5" applyNumberFormat="1" applyFont="1" applyFill="1" applyBorder="1" applyAlignment="1">
      <alignment horizontal="center"/>
    </xf>
    <xf numFmtId="0" fontId="19" fillId="0" borderId="6" xfId="5" quotePrefix="1" applyFont="1" applyFill="1" applyBorder="1" applyAlignment="1">
      <alignment horizontal="left"/>
    </xf>
    <xf numFmtId="0" fontId="19" fillId="0" borderId="9" xfId="5" quotePrefix="1" applyFont="1" applyFill="1" applyBorder="1" applyAlignment="1">
      <alignment horizontal="left"/>
    </xf>
    <xf numFmtId="0" fontId="19" fillId="0" borderId="9" xfId="5" applyFont="1" applyFill="1" applyBorder="1" applyAlignment="1">
      <alignment horizontal="left"/>
    </xf>
    <xf numFmtId="0" fontId="19" fillId="0" borderId="6" xfId="5" applyFont="1" applyFill="1" applyBorder="1"/>
    <xf numFmtId="0" fontId="19" fillId="0" borderId="9" xfId="5" applyFont="1" applyFill="1" applyBorder="1"/>
    <xf numFmtId="0" fontId="19" fillId="0" borderId="10" xfId="5" applyFont="1" applyFill="1" applyBorder="1"/>
    <xf numFmtId="169" fontId="20" fillId="0" borderId="7" xfId="18" applyNumberFormat="1" applyFont="1" applyFill="1" applyBorder="1" applyAlignment="1">
      <alignment horizontal="center"/>
    </xf>
    <xf numFmtId="169" fontId="20" fillId="0" borderId="0" xfId="18" applyNumberFormat="1" applyFont="1" applyFill="1" applyBorder="1" applyAlignment="1">
      <alignment horizontal="center"/>
    </xf>
    <xf numFmtId="0" fontId="20" fillId="0" borderId="0" xfId="5" applyFont="1" applyFill="1"/>
    <xf numFmtId="169" fontId="20" fillId="0" borderId="62" xfId="18" applyNumberFormat="1" applyFont="1" applyFill="1" applyBorder="1" applyAlignment="1">
      <alignment horizontal="center"/>
    </xf>
    <xf numFmtId="3" fontId="20" fillId="0" borderId="0" xfId="5" applyNumberFormat="1" applyFont="1" applyFill="1" applyBorder="1"/>
    <xf numFmtId="165" fontId="20" fillId="0" borderId="0" xfId="7" applyNumberFormat="1" applyFont="1" applyFill="1" applyBorder="1" applyAlignment="1">
      <alignment horizontal="center"/>
    </xf>
    <xf numFmtId="165" fontId="20" fillId="0" borderId="0" xfId="5" applyNumberFormat="1" applyFont="1" applyFill="1" applyBorder="1" applyAlignment="1">
      <alignment horizontal="center"/>
    </xf>
    <xf numFmtId="165" fontId="19" fillId="0" borderId="0" xfId="5" applyNumberFormat="1" applyFont="1" applyFill="1" applyBorder="1" applyAlignment="1">
      <alignment horizontal="center"/>
    </xf>
    <xf numFmtId="164" fontId="19" fillId="0" borderId="0" xfId="5" applyNumberFormat="1" applyFont="1" applyFill="1" applyBorder="1" applyAlignment="1">
      <alignment horizontal="center"/>
    </xf>
    <xf numFmtId="3" fontId="19" fillId="0" borderId="0" xfId="5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164" fontId="19" fillId="0" borderId="0" xfId="5" applyNumberFormat="1" applyFont="1" applyFill="1" applyBorder="1" applyAlignment="1">
      <alignment horizontal="center"/>
    </xf>
    <xf numFmtId="0" fontId="17" fillId="0" borderId="0" xfId="4" applyFont="1" applyFill="1" applyAlignment="1">
      <alignment horizontal="center" vertical="top"/>
    </xf>
    <xf numFmtId="0" fontId="17" fillId="0" borderId="0" xfId="0" applyFont="1" applyAlignment="1">
      <alignment horizontal="center" vertical="top"/>
    </xf>
    <xf numFmtId="164" fontId="3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6" fillId="0" borderId="1" xfId="4" applyFont="1" applyBorder="1" applyAlignment="1">
      <alignment horizontal="center"/>
    </xf>
    <xf numFmtId="164" fontId="3" fillId="0" borderId="0" xfId="4" applyNumberFormat="1" applyFont="1" applyBorder="1" applyAlignment="1">
      <alignment horizontal="center"/>
    </xf>
    <xf numFmtId="164" fontId="2" fillId="0" borderId="0" xfId="4" applyNumberFormat="1" applyFont="1" applyBorder="1" applyAlignment="1">
      <alignment horizontal="center"/>
    </xf>
    <xf numFmtId="0" fontId="6" fillId="0" borderId="0" xfId="4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4" fontId="2" fillId="0" borderId="0" xfId="5" applyNumberFormat="1" applyFont="1" applyBorder="1" applyAlignment="1">
      <alignment horizontal="center"/>
    </xf>
    <xf numFmtId="164" fontId="3" fillId="0" borderId="0" xfId="5" applyNumberFormat="1" applyFont="1" applyBorder="1" applyAlignment="1">
      <alignment horizontal="center"/>
    </xf>
    <xf numFmtId="165" fontId="13" fillId="0" borderId="1" xfId="5" applyNumberFormat="1" applyFont="1" applyBorder="1" applyAlignment="1">
      <alignment horizontal="center" wrapText="1"/>
    </xf>
    <xf numFmtId="0" fontId="10" fillId="0" borderId="6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 wrapText="1"/>
    </xf>
    <xf numFmtId="0" fontId="10" fillId="0" borderId="2" xfId="5" applyFont="1" applyBorder="1" applyAlignment="1">
      <alignment horizontal="center" vertical="center" wrapText="1"/>
    </xf>
    <xf numFmtId="0" fontId="15" fillId="0" borderId="0" xfId="5" applyFont="1" applyAlignment="1">
      <alignment horizontal="center"/>
    </xf>
    <xf numFmtId="0" fontId="10" fillId="0" borderId="0" xfId="5" applyFont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5" fontId="11" fillId="0" borderId="0" xfId="5" applyNumberFormat="1" applyFont="1" applyBorder="1" applyAlignment="1">
      <alignment horizontal="center" vertical="center" wrapText="1"/>
    </xf>
    <xf numFmtId="164" fontId="3" fillId="0" borderId="0" xfId="10" applyNumberFormat="1" applyFont="1" applyBorder="1" applyAlignment="1">
      <alignment horizontal="center"/>
    </xf>
    <xf numFmtId="164" fontId="2" fillId="0" borderId="0" xfId="10" applyNumberFormat="1" applyFont="1" applyBorder="1" applyAlignment="1">
      <alignment horizontal="center"/>
    </xf>
    <xf numFmtId="0" fontId="6" fillId="0" borderId="0" xfId="5" applyFont="1" applyBorder="1" applyAlignment="1">
      <alignment horizontal="center" wrapText="1"/>
    </xf>
    <xf numFmtId="165" fontId="6" fillId="0" borderId="0" xfId="5" applyNumberFormat="1" applyFont="1" applyBorder="1" applyAlignment="1">
      <alignment horizontal="center" vertical="center" wrapText="1"/>
    </xf>
    <xf numFmtId="165" fontId="2" fillId="0" borderId="21" xfId="5" applyNumberFormat="1" applyFont="1" applyBorder="1" applyAlignment="1">
      <alignment horizontal="center" vertical="center" wrapText="1"/>
    </xf>
    <xf numFmtId="165" fontId="2" fillId="0" borderId="22" xfId="5" applyNumberFormat="1" applyFont="1" applyBorder="1" applyAlignment="1">
      <alignment horizontal="center" vertical="center" wrapText="1"/>
    </xf>
    <xf numFmtId="165" fontId="6" fillId="0" borderId="6" xfId="5" applyNumberFormat="1" applyFont="1" applyBorder="1" applyAlignment="1">
      <alignment horizontal="center" vertical="center" wrapText="1"/>
    </xf>
    <xf numFmtId="165" fontId="6" fillId="0" borderId="7" xfId="5" applyNumberFormat="1" applyFont="1" applyBorder="1" applyAlignment="1">
      <alignment horizontal="center" vertical="center" wrapText="1"/>
    </xf>
    <xf numFmtId="165" fontId="6" fillId="0" borderId="8" xfId="5" applyNumberFormat="1" applyFont="1" applyBorder="1" applyAlignment="1">
      <alignment horizontal="center" vertical="center" wrapText="1"/>
    </xf>
    <xf numFmtId="14" fontId="2" fillId="0" borderId="21" xfId="5" applyNumberFormat="1" applyFont="1" applyBorder="1" applyAlignment="1">
      <alignment horizontal="center" vertical="center"/>
    </xf>
    <xf numFmtId="14" fontId="2" fillId="0" borderId="22" xfId="5" applyNumberFormat="1" applyFont="1" applyBorder="1" applyAlignment="1">
      <alignment horizontal="center" vertical="center"/>
    </xf>
    <xf numFmtId="0" fontId="2" fillId="0" borderId="9" xfId="5" applyFont="1" applyBorder="1" applyAlignment="1">
      <alignment horizontal="center" vertical="center" wrapText="1"/>
    </xf>
    <xf numFmtId="0" fontId="2" fillId="0" borderId="10" xfId="5" applyFont="1" applyBorder="1" applyAlignment="1">
      <alignment horizontal="center" vertical="center" wrapText="1"/>
    </xf>
    <xf numFmtId="165" fontId="6" fillId="0" borderId="1" xfId="5" applyNumberFormat="1" applyFont="1" applyBorder="1" applyAlignment="1">
      <alignment horizontal="center" wrapText="1"/>
    </xf>
    <xf numFmtId="165" fontId="6" fillId="0" borderId="0" xfId="5" applyNumberFormat="1" applyFont="1" applyBorder="1" applyAlignment="1">
      <alignment horizontal="center" wrapText="1"/>
    </xf>
    <xf numFmtId="0" fontId="2" fillId="0" borderId="6" xfId="5" applyFont="1" applyBorder="1" applyAlignment="1">
      <alignment horizontal="center"/>
    </xf>
    <xf numFmtId="0" fontId="2" fillId="0" borderId="7" xfId="5" applyFont="1" applyBorder="1" applyAlignment="1">
      <alignment horizontal="center"/>
    </xf>
    <xf numFmtId="0" fontId="2" fillId="0" borderId="8" xfId="5" applyFont="1" applyBorder="1" applyAlignment="1">
      <alignment horizontal="center"/>
    </xf>
    <xf numFmtId="0" fontId="2" fillId="0" borderId="1" xfId="10" applyFont="1" applyFill="1" applyBorder="1" applyAlignment="1">
      <alignment horizontal="center"/>
    </xf>
    <xf numFmtId="0" fontId="2" fillId="0" borderId="6" xfId="10" applyFont="1" applyFill="1" applyBorder="1" applyAlignment="1">
      <alignment horizontal="center"/>
    </xf>
    <xf numFmtId="0" fontId="2" fillId="0" borderId="7" xfId="10" applyFont="1" applyFill="1" applyBorder="1" applyAlignment="1">
      <alignment horizontal="center"/>
    </xf>
    <xf numFmtId="0" fontId="2" fillId="0" borderId="8" xfId="10" applyFont="1" applyFill="1" applyBorder="1" applyAlignment="1">
      <alignment horizontal="center"/>
    </xf>
    <xf numFmtId="0" fontId="3" fillId="0" borderId="0" xfId="10" applyFont="1" applyFill="1" applyAlignment="1">
      <alignment horizontal="center"/>
    </xf>
    <xf numFmtId="0" fontId="2" fillId="0" borderId="0" xfId="10" applyFont="1" applyFill="1" applyAlignment="1">
      <alignment horizontal="center"/>
    </xf>
    <xf numFmtId="164" fontId="3" fillId="0" borderId="0" xfId="12" applyNumberFormat="1" applyFont="1" applyBorder="1" applyAlignment="1">
      <alignment horizontal="center"/>
    </xf>
    <xf numFmtId="164" fontId="10" fillId="0" borderId="0" xfId="12" applyNumberFormat="1" applyFont="1" applyBorder="1" applyAlignment="1">
      <alignment horizontal="center"/>
    </xf>
    <xf numFmtId="164" fontId="2" fillId="0" borderId="0" xfId="12" applyNumberFormat="1" applyFont="1" applyBorder="1" applyAlignment="1">
      <alignment horizontal="center"/>
    </xf>
    <xf numFmtId="0" fontId="2" fillId="0" borderId="0" xfId="12" applyFont="1" applyBorder="1" applyAlignment="1">
      <alignment horizontal="center"/>
    </xf>
    <xf numFmtId="0" fontId="15" fillId="0" borderId="0" xfId="5" applyFont="1" applyFill="1" applyBorder="1" applyAlignment="1">
      <alignment horizontal="center"/>
    </xf>
    <xf numFmtId="164" fontId="15" fillId="0" borderId="0" xfId="12" applyNumberFormat="1" applyFont="1" applyFill="1" applyBorder="1" applyAlignment="1">
      <alignment horizontal="center" wrapText="1"/>
    </xf>
    <xf numFmtId="164" fontId="2" fillId="0" borderId="0" xfId="12" applyNumberFormat="1" applyFont="1" applyFill="1" applyBorder="1" applyAlignment="1">
      <alignment horizontal="center"/>
    </xf>
    <xf numFmtId="164" fontId="10" fillId="0" borderId="0" xfId="12" applyNumberFormat="1" applyFont="1" applyFill="1" applyBorder="1" applyAlignment="1">
      <alignment horizontal="center"/>
    </xf>
    <xf numFmtId="0" fontId="15" fillId="0" borderId="3" xfId="12" applyFont="1" applyFill="1" applyBorder="1" applyAlignment="1">
      <alignment horizontal="center" vertical="center"/>
    </xf>
    <xf numFmtId="0" fontId="15" fillId="0" borderId="4" xfId="12" applyFont="1" applyFill="1" applyBorder="1" applyAlignment="1">
      <alignment horizontal="center" vertical="center"/>
    </xf>
    <xf numFmtId="0" fontId="15" fillId="0" borderId="5" xfId="12" applyFont="1" applyFill="1" applyBorder="1" applyAlignment="1">
      <alignment horizontal="center" vertical="center"/>
    </xf>
    <xf numFmtId="0" fontId="10" fillId="0" borderId="3" xfId="12" applyNumberFormat="1" applyFont="1" applyFill="1" applyBorder="1" applyAlignment="1">
      <alignment horizontal="center" vertical="center" wrapText="1"/>
    </xf>
    <xf numFmtId="0" fontId="10" fillId="0" borderId="4" xfId="12" applyNumberFormat="1" applyFont="1" applyFill="1" applyBorder="1" applyAlignment="1">
      <alignment horizontal="center" vertical="center" wrapText="1"/>
    </xf>
    <xf numFmtId="0" fontId="10" fillId="0" borderId="5" xfId="12" applyNumberFormat="1" applyFont="1" applyFill="1" applyBorder="1" applyAlignment="1">
      <alignment horizontal="center" vertical="center" wrapText="1"/>
    </xf>
    <xf numFmtId="3" fontId="10" fillId="0" borderId="3" xfId="5" applyNumberFormat="1" applyFont="1" applyFill="1" applyBorder="1" applyAlignment="1">
      <alignment horizontal="center"/>
    </xf>
    <xf numFmtId="3" fontId="10" fillId="0" borderId="4" xfId="5" applyNumberFormat="1" applyFont="1" applyFill="1" applyBorder="1" applyAlignment="1">
      <alignment horizontal="center"/>
    </xf>
    <xf numFmtId="3" fontId="10" fillId="0" borderId="5" xfId="5" applyNumberFormat="1" applyFont="1" applyFill="1" applyBorder="1" applyAlignment="1">
      <alignment horizontal="center"/>
    </xf>
    <xf numFmtId="0" fontId="10" fillId="0" borderId="3" xfId="5" applyFont="1" applyFill="1" applyBorder="1" applyAlignment="1">
      <alignment horizontal="center" wrapText="1"/>
    </xf>
    <xf numFmtId="0" fontId="10" fillId="0" borderId="5" xfId="5" applyFont="1" applyFill="1" applyBorder="1" applyAlignment="1">
      <alignment horizontal="center" wrapText="1"/>
    </xf>
    <xf numFmtId="0" fontId="10" fillId="0" borderId="3" xfId="5" applyFont="1" applyFill="1" applyBorder="1" applyAlignment="1">
      <alignment horizontal="center"/>
    </xf>
    <xf numFmtId="0" fontId="10" fillId="0" borderId="4" xfId="5" applyFont="1" applyFill="1" applyBorder="1" applyAlignment="1">
      <alignment horizontal="center"/>
    </xf>
    <xf numFmtId="0" fontId="10" fillId="0" borderId="5" xfId="5" applyFont="1" applyFill="1" applyBorder="1" applyAlignment="1">
      <alignment horizontal="center"/>
    </xf>
    <xf numFmtId="164" fontId="15" fillId="0" borderId="0" xfId="5" applyNumberFormat="1" applyFont="1" applyFill="1" applyBorder="1" applyAlignment="1">
      <alignment horizontal="center"/>
    </xf>
    <xf numFmtId="164" fontId="10" fillId="0" borderId="0" xfId="5" applyNumberFormat="1" applyFont="1" applyFill="1" applyBorder="1" applyAlignment="1">
      <alignment horizontal="center"/>
    </xf>
    <xf numFmtId="3" fontId="10" fillId="0" borderId="6" xfId="5" applyNumberFormat="1" applyFont="1" applyFill="1" applyBorder="1" applyAlignment="1">
      <alignment horizontal="center"/>
    </xf>
    <xf numFmtId="3" fontId="10" fillId="0" borderId="7" xfId="5" applyNumberFormat="1" applyFont="1" applyFill="1" applyBorder="1" applyAlignment="1">
      <alignment horizontal="center"/>
    </xf>
    <xf numFmtId="3" fontId="10" fillId="0" borderId="8" xfId="5" applyNumberFormat="1" applyFont="1" applyFill="1" applyBorder="1" applyAlignment="1">
      <alignment horizontal="center"/>
    </xf>
    <xf numFmtId="0" fontId="2" fillId="0" borderId="33" xfId="13" applyFont="1" applyBorder="1" applyAlignment="1">
      <alignment horizontal="center"/>
    </xf>
    <xf numFmtId="0" fontId="2" fillId="0" borderId="37" xfId="13" applyFont="1" applyBorder="1" applyAlignment="1">
      <alignment horizontal="center"/>
    </xf>
    <xf numFmtId="0" fontId="2" fillId="0" borderId="34" xfId="13" applyFont="1" applyBorder="1" applyAlignment="1">
      <alignment horizontal="center"/>
    </xf>
    <xf numFmtId="0" fontId="3" fillId="0" borderId="0" xfId="13" applyFont="1" applyBorder="1" applyAlignment="1">
      <alignment horizontal="center"/>
    </xf>
    <xf numFmtId="0" fontId="2" fillId="0" borderId="0" xfId="13" applyFont="1" applyBorder="1" applyAlignment="1">
      <alignment horizontal="center"/>
    </xf>
    <xf numFmtId="0" fontId="2" fillId="0" borderId="3" xfId="13" applyFont="1" applyBorder="1" applyAlignment="1">
      <alignment horizontal="center"/>
    </xf>
    <xf numFmtId="0" fontId="2" fillId="0" borderId="4" xfId="13" applyFont="1" applyBorder="1" applyAlignment="1">
      <alignment horizontal="center"/>
    </xf>
    <xf numFmtId="0" fontId="2" fillId="0" borderId="5" xfId="13" applyFont="1" applyBorder="1" applyAlignment="1">
      <alignment horizontal="center"/>
    </xf>
    <xf numFmtId="0" fontId="2" fillId="0" borderId="35" xfId="13" applyFont="1" applyBorder="1" applyAlignment="1">
      <alignment horizontal="center" vertical="center" wrapText="1"/>
    </xf>
    <xf numFmtId="0" fontId="2" fillId="0" borderId="38" xfId="13" applyFont="1" applyBorder="1" applyAlignment="1">
      <alignment horizontal="center" vertical="center" wrapText="1"/>
    </xf>
    <xf numFmtId="0" fontId="2" fillId="0" borderId="36" xfId="13" applyFont="1" applyBorder="1" applyAlignment="1">
      <alignment horizontal="center" vertical="center" wrapText="1"/>
    </xf>
    <xf numFmtId="0" fontId="2" fillId="0" borderId="39" xfId="13" applyFont="1" applyBorder="1" applyAlignment="1">
      <alignment horizontal="center" vertical="center" wrapText="1"/>
    </xf>
    <xf numFmtId="164" fontId="21" fillId="0" borderId="0" xfId="5" applyNumberFormat="1" applyFont="1" applyFill="1" applyBorder="1" applyAlignment="1">
      <alignment horizontal="center"/>
    </xf>
    <xf numFmtId="164" fontId="19" fillId="0" borderId="0" xfId="5" applyNumberFormat="1" applyFont="1" applyFill="1" applyBorder="1" applyAlignment="1">
      <alignment horizontal="center"/>
    </xf>
    <xf numFmtId="165" fontId="19" fillId="0" borderId="0" xfId="5" applyNumberFormat="1" applyFont="1" applyAlignment="1">
      <alignment horizontal="center" vertical="center"/>
    </xf>
    <xf numFmtId="164" fontId="3" fillId="0" borderId="0" xfId="5" applyNumberFormat="1" applyFont="1" applyFill="1" applyBorder="1" applyAlignment="1">
      <alignment horizontal="center"/>
    </xf>
    <xf numFmtId="164" fontId="2" fillId="0" borderId="0" xfId="5" applyNumberFormat="1" applyFont="1" applyFill="1" applyBorder="1" applyAlignment="1">
      <alignment horizontal="center"/>
    </xf>
    <xf numFmtId="165" fontId="2" fillId="0" borderId="0" xfId="5" applyNumberFormat="1" applyFont="1" applyAlignment="1">
      <alignment horizontal="center" vertical="center"/>
    </xf>
    <xf numFmtId="0" fontId="19" fillId="2" borderId="0" xfId="5" applyFont="1" applyFill="1" applyBorder="1" applyAlignment="1">
      <alignment horizontal="center"/>
    </xf>
    <xf numFmtId="0" fontId="20" fillId="2" borderId="0" xfId="5" applyFont="1" applyFill="1"/>
    <xf numFmtId="0" fontId="19" fillId="2" borderId="0" xfId="5" applyFont="1" applyFill="1" applyBorder="1" applyAlignment="1"/>
    <xf numFmtId="164" fontId="19" fillId="2" borderId="0" xfId="5" applyNumberFormat="1" applyFont="1" applyFill="1" applyBorder="1" applyAlignment="1">
      <alignment horizontal="center"/>
    </xf>
    <xf numFmtId="164" fontId="20" fillId="2" borderId="0" xfId="5" applyNumberFormat="1" applyFont="1" applyFill="1" applyBorder="1"/>
    <xf numFmtId="165" fontId="20" fillId="2" borderId="0" xfId="5" applyNumberFormat="1" applyFont="1" applyFill="1" applyBorder="1"/>
    <xf numFmtId="165" fontId="20" fillId="2" borderId="0" xfId="5" applyNumberFormat="1" applyFont="1" applyFill="1" applyAlignment="1">
      <alignment horizontal="center"/>
    </xf>
    <xf numFmtId="0" fontId="20" fillId="2" borderId="0" xfId="5" applyFont="1" applyFill="1" applyBorder="1"/>
    <xf numFmtId="0" fontId="19" fillId="2" borderId="0" xfId="5" applyFont="1" applyFill="1" applyBorder="1" applyAlignment="1">
      <alignment horizontal="center" wrapText="1"/>
    </xf>
    <xf numFmtId="165" fontId="19" fillId="2" borderId="62" xfId="5" applyNumberFormat="1" applyFont="1" applyFill="1" applyBorder="1" applyAlignment="1">
      <alignment horizontal="center" wrapText="1"/>
    </xf>
    <xf numFmtId="164" fontId="19" fillId="2" borderId="0" xfId="5" applyNumberFormat="1" applyFont="1" applyFill="1" applyBorder="1" applyAlignment="1">
      <alignment horizontal="center" wrapText="1"/>
    </xf>
    <xf numFmtId="3" fontId="19" fillId="2" borderId="0" xfId="5" applyNumberFormat="1" applyFont="1" applyFill="1" applyBorder="1" applyAlignment="1">
      <alignment horizontal="center" wrapText="1"/>
    </xf>
    <xf numFmtId="165" fontId="19" fillId="2" borderId="0" xfId="5" applyNumberFormat="1" applyFont="1" applyFill="1" applyBorder="1" applyAlignment="1">
      <alignment horizontal="center" wrapText="1"/>
    </xf>
    <xf numFmtId="165" fontId="19" fillId="2" borderId="0" xfId="7" applyNumberFormat="1" applyFont="1" applyFill="1" applyBorder="1" applyAlignment="1">
      <alignment horizontal="center" wrapText="1"/>
    </xf>
    <xf numFmtId="165" fontId="19" fillId="2" borderId="0" xfId="5" applyNumberFormat="1" applyFont="1" applyFill="1" applyAlignment="1">
      <alignment horizontal="center" wrapText="1"/>
    </xf>
    <xf numFmtId="0" fontId="19" fillId="2" borderId="2" xfId="5" applyFont="1" applyFill="1" applyBorder="1" applyAlignment="1">
      <alignment horizontal="center"/>
    </xf>
    <xf numFmtId="0" fontId="20" fillId="2" borderId="3" xfId="5" applyFont="1" applyFill="1" applyBorder="1"/>
    <xf numFmtId="166" fontId="20" fillId="2" borderId="4" xfId="5" applyNumberFormat="1" applyFont="1" applyFill="1" applyBorder="1" applyAlignment="1">
      <alignment horizontal="center"/>
    </xf>
    <xf numFmtId="167" fontId="20" fillId="2" borderId="4" xfId="5" applyNumberFormat="1" applyFont="1" applyFill="1" applyBorder="1" applyAlignment="1">
      <alignment horizontal="center"/>
    </xf>
    <xf numFmtId="168" fontId="20" fillId="2" borderId="4" xfId="17" applyNumberFormat="1" applyFont="1" applyFill="1" applyBorder="1" applyAlignment="1">
      <alignment horizontal="center"/>
    </xf>
    <xf numFmtId="169" fontId="20" fillId="2" borderId="4" xfId="5" applyNumberFormat="1" applyFont="1" applyFill="1" applyBorder="1" applyAlignment="1">
      <alignment horizontal="center"/>
    </xf>
    <xf numFmtId="167" fontId="20" fillId="2" borderId="4" xfId="7" applyNumberFormat="1" applyFont="1" applyFill="1" applyBorder="1" applyAlignment="1">
      <alignment horizontal="center"/>
    </xf>
    <xf numFmtId="167" fontId="20" fillId="2" borderId="5" xfId="5" applyNumberFormat="1" applyFont="1" applyFill="1" applyBorder="1" applyAlignment="1">
      <alignment horizontal="center"/>
    </xf>
    <xf numFmtId="0" fontId="19" fillId="2" borderId="0" xfId="5" applyFont="1" applyFill="1" applyBorder="1"/>
    <xf numFmtId="166" fontId="20" fillId="2" borderId="0" xfId="5" applyNumberFormat="1" applyFont="1" applyFill="1" applyBorder="1" applyAlignment="1">
      <alignment horizontal="center"/>
    </xf>
    <xf numFmtId="167" fontId="20" fillId="2" borderId="0" xfId="5" applyNumberFormat="1" applyFont="1" applyFill="1" applyBorder="1" applyAlignment="1">
      <alignment horizontal="center"/>
    </xf>
    <xf numFmtId="164" fontId="20" fillId="2" borderId="0" xfId="5" applyNumberFormat="1" applyFont="1" applyFill="1" applyBorder="1" applyAlignment="1">
      <alignment horizontal="center"/>
    </xf>
    <xf numFmtId="169" fontId="20" fillId="2" borderId="0" xfId="5" applyNumberFormat="1" applyFont="1" applyFill="1" applyBorder="1" applyAlignment="1">
      <alignment horizontal="center"/>
    </xf>
    <xf numFmtId="167" fontId="20" fillId="2" borderId="0" xfId="7" applyNumberFormat="1" applyFont="1" applyFill="1" applyBorder="1" applyAlignment="1">
      <alignment horizontal="center"/>
    </xf>
    <xf numFmtId="0" fontId="19" fillId="2" borderId="6" xfId="5" quotePrefix="1" applyFont="1" applyFill="1" applyBorder="1"/>
    <xf numFmtId="166" fontId="20" fillId="2" borderId="7" xfId="5" applyNumberFormat="1" applyFont="1" applyFill="1" applyBorder="1" applyAlignment="1">
      <alignment horizontal="center"/>
    </xf>
    <xf numFmtId="167" fontId="20" fillId="2" borderId="7" xfId="5" applyNumberFormat="1" applyFont="1" applyFill="1" applyBorder="1" applyAlignment="1">
      <alignment horizontal="center"/>
    </xf>
    <xf numFmtId="168" fontId="20" fillId="2" borderId="7" xfId="17" applyNumberFormat="1" applyFont="1" applyFill="1" applyBorder="1" applyAlignment="1">
      <alignment horizontal="center"/>
    </xf>
    <xf numFmtId="169" fontId="20" fillId="2" borderId="7" xfId="5" applyNumberFormat="1" applyFont="1" applyFill="1" applyBorder="1" applyAlignment="1">
      <alignment horizontal="center"/>
    </xf>
    <xf numFmtId="167" fontId="20" fillId="2" borderId="7" xfId="7" applyNumberFormat="1" applyFont="1" applyFill="1" applyBorder="1" applyAlignment="1">
      <alignment horizontal="center"/>
    </xf>
    <xf numFmtId="167" fontId="20" fillId="2" borderId="8" xfId="5" applyNumberFormat="1" applyFont="1" applyFill="1" applyBorder="1" applyAlignment="1">
      <alignment horizontal="center"/>
    </xf>
    <xf numFmtId="0" fontId="19" fillId="2" borderId="9" xfId="5" quotePrefix="1" applyFont="1" applyFill="1" applyBorder="1"/>
    <xf numFmtId="168" fontId="20" fillId="2" borderId="0" xfId="17" applyNumberFormat="1" applyFont="1" applyFill="1" applyBorder="1" applyAlignment="1">
      <alignment horizontal="center"/>
    </xf>
    <xf numFmtId="167" fontId="20" fillId="2" borderId="2" xfId="5" applyNumberFormat="1" applyFont="1" applyFill="1" applyBorder="1" applyAlignment="1">
      <alignment horizontal="center"/>
    </xf>
    <xf numFmtId="0" fontId="19" fillId="2" borderId="10" xfId="5" quotePrefix="1" applyFont="1" applyFill="1" applyBorder="1"/>
    <xf numFmtId="166" fontId="20" fillId="2" borderId="62" xfId="5" applyNumberFormat="1" applyFont="1" applyFill="1" applyBorder="1" applyAlignment="1">
      <alignment horizontal="center"/>
    </xf>
    <xf numFmtId="167" fontId="20" fillId="2" borderId="62" xfId="5" applyNumberFormat="1" applyFont="1" applyFill="1" applyBorder="1" applyAlignment="1">
      <alignment horizontal="center"/>
    </xf>
    <xf numFmtId="168" fontId="20" fillId="2" borderId="62" xfId="17" applyNumberFormat="1" applyFont="1" applyFill="1" applyBorder="1" applyAlignment="1">
      <alignment horizontal="center"/>
    </xf>
    <xf numFmtId="169" fontId="20" fillId="2" borderId="62" xfId="5" applyNumberFormat="1" applyFont="1" applyFill="1" applyBorder="1" applyAlignment="1">
      <alignment horizontal="center"/>
    </xf>
    <xf numFmtId="167" fontId="20" fillId="2" borderId="62" xfId="7" applyNumberFormat="1" applyFont="1" applyFill="1" applyBorder="1" applyAlignment="1">
      <alignment horizontal="center"/>
    </xf>
    <xf numFmtId="167" fontId="20" fillId="2" borderId="11" xfId="5" applyNumberFormat="1" applyFont="1" applyFill="1" applyBorder="1" applyAlignment="1">
      <alignment horizontal="center"/>
    </xf>
    <xf numFmtId="0" fontId="19" fillId="2" borderId="6" xfId="5" applyFont="1" applyFill="1" applyBorder="1" applyAlignment="1">
      <alignment horizontal="left"/>
    </xf>
    <xf numFmtId="0" fontId="20" fillId="2" borderId="0" xfId="5" quotePrefix="1" applyFont="1" applyFill="1"/>
    <xf numFmtId="0" fontId="19" fillId="2" borderId="10" xfId="5" applyFont="1" applyFill="1" applyBorder="1" applyAlignment="1">
      <alignment horizontal="left"/>
    </xf>
    <xf numFmtId="3" fontId="20" fillId="2" borderId="0" xfId="5" applyNumberFormat="1" applyFont="1" applyFill="1" applyBorder="1" applyAlignment="1">
      <alignment horizontal="center"/>
    </xf>
    <xf numFmtId="0" fontId="19" fillId="2" borderId="6" xfId="5" quotePrefix="1" applyFont="1" applyFill="1" applyBorder="1" applyAlignment="1">
      <alignment horizontal="left"/>
    </xf>
    <xf numFmtId="0" fontId="19" fillId="2" borderId="9" xfId="5" quotePrefix="1" applyFont="1" applyFill="1" applyBorder="1" applyAlignment="1">
      <alignment horizontal="left"/>
    </xf>
    <xf numFmtId="0" fontId="19" fillId="2" borderId="9" xfId="5" applyFont="1" applyFill="1" applyBorder="1" applyAlignment="1">
      <alignment horizontal="left"/>
    </xf>
    <xf numFmtId="0" fontId="19" fillId="2" borderId="6" xfId="5" applyFont="1" applyFill="1" applyBorder="1"/>
    <xf numFmtId="0" fontId="19" fillId="2" borderId="9" xfId="5" applyFont="1" applyFill="1" applyBorder="1"/>
    <xf numFmtId="0" fontId="19" fillId="2" borderId="10" xfId="5" applyFont="1" applyFill="1" applyBorder="1"/>
    <xf numFmtId="169" fontId="20" fillId="2" borderId="7" xfId="18" applyNumberFormat="1" applyFont="1" applyFill="1" applyBorder="1" applyAlignment="1">
      <alignment horizontal="center"/>
    </xf>
    <xf numFmtId="169" fontId="20" fillId="2" borderId="0" xfId="18" applyNumberFormat="1" applyFont="1" applyFill="1" applyBorder="1" applyAlignment="1">
      <alignment horizontal="center"/>
    </xf>
    <xf numFmtId="169" fontId="20" fillId="2" borderId="62" xfId="18" applyNumberFormat="1" applyFont="1" applyFill="1" applyBorder="1" applyAlignment="1">
      <alignment horizontal="center"/>
    </xf>
    <xf numFmtId="3" fontId="20" fillId="2" borderId="0" xfId="5" applyNumberFormat="1" applyFont="1" applyFill="1" applyBorder="1"/>
    <xf numFmtId="165" fontId="20" fillId="2" borderId="0" xfId="7" applyNumberFormat="1" applyFont="1" applyFill="1" applyBorder="1" applyAlignment="1">
      <alignment horizontal="center"/>
    </xf>
    <xf numFmtId="165" fontId="20" fillId="2" borderId="0" xfId="5" applyNumberFormat="1" applyFont="1" applyFill="1" applyBorder="1" applyAlignment="1">
      <alignment horizontal="center"/>
    </xf>
    <xf numFmtId="164" fontId="21" fillId="2" borderId="0" xfId="5" applyNumberFormat="1" applyFont="1" applyFill="1" applyBorder="1" applyAlignment="1">
      <alignment horizontal="center"/>
    </xf>
    <xf numFmtId="165" fontId="19" fillId="2" borderId="0" xfId="5" applyNumberFormat="1" applyFont="1" applyFill="1" applyAlignment="1">
      <alignment horizontal="center" vertical="center"/>
    </xf>
    <xf numFmtId="165" fontId="19" fillId="2" borderId="0" xfId="5" applyNumberFormat="1" applyFont="1" applyFill="1" applyBorder="1" applyAlignment="1">
      <alignment horizontal="center"/>
    </xf>
    <xf numFmtId="164" fontId="19" fillId="2" borderId="0" xfId="5" applyNumberFormat="1" applyFont="1" applyFill="1" applyBorder="1" applyAlignment="1">
      <alignment horizontal="center"/>
    </xf>
    <xf numFmtId="3" fontId="19" fillId="2" borderId="0" xfId="5" applyNumberFormat="1" applyFont="1" applyFill="1" applyBorder="1" applyAlignment="1">
      <alignment horizontal="center"/>
    </xf>
    <xf numFmtId="0" fontId="22" fillId="2" borderId="0" xfId="0" applyFont="1" applyFill="1" applyAlignment="1">
      <alignment horizontal="left"/>
    </xf>
  </cellXfs>
  <cellStyles count="19">
    <cellStyle name="Comma" xfId="1" builtinId="3"/>
    <cellStyle name="Comma 2" xfId="18"/>
    <cellStyle name="Comma 3" xfId="16"/>
    <cellStyle name="Comma 3 2" xfId="8"/>
    <cellStyle name="Currency" xfId="2" builtinId="4"/>
    <cellStyle name="Currency 2" xfId="17"/>
    <cellStyle name="Currency 3" xfId="14"/>
    <cellStyle name="Currency 3 2" xfId="6"/>
    <cellStyle name="Normal" xfId="0" builtinId="0"/>
    <cellStyle name="Normal 10" xfId="4"/>
    <cellStyle name="Normal 2 2 2" xfId="5"/>
    <cellStyle name="Normal 3 2" xfId="12"/>
    <cellStyle name="Normal 5" xfId="13"/>
    <cellStyle name="Normal 5 2" xfId="10"/>
    <cellStyle name="Normal 6" xfId="9"/>
    <cellStyle name="Percent" xfId="3" builtinId="5"/>
    <cellStyle name="Percent 2 2 2" xfId="7"/>
    <cellStyle name="Percent 3" xfId="15"/>
    <cellStyle name="Percent 3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ls000107\homefolders2\FINMODEL\Common\Sharon\ILEC\Common%2026%20Companies\2003-2005_A-E%20Ratios%20by%20Gender%20&amp;%20Smok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ls000107\homefolders2\FINMODEL\Common\Sharon\ILEC\Common%2026%20Companies\2003-2005_A-E%20Ratios%20by%20Gender%20&amp;%20Smoker_Ul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ls000107\homefolders2\DOCUME~1\x034307\LOCALS~1\Temp\notes7B2B20\ILEC_2004-2005_Exhibi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-2005 DATA"/>
      <sheetName val="A-E by Gender and Smoker Status"/>
    </sheetNames>
    <sheetDataSet>
      <sheetData sheetId="0" refreshError="1">
        <row r="3">
          <cell r="C3" t="str">
            <v>Non-Smoker</v>
          </cell>
          <cell r="D3">
            <v>30811</v>
          </cell>
          <cell r="E3">
            <v>37109.474099999999</v>
          </cell>
          <cell r="F3">
            <v>9641178.8979000002</v>
          </cell>
          <cell r="G3">
            <v>1701055060264.7993</v>
          </cell>
          <cell r="H3">
            <v>2970035983</v>
          </cell>
          <cell r="I3">
            <v>4212800680.8175998</v>
          </cell>
        </row>
        <row r="4">
          <cell r="C4" t="str">
            <v>Smoker</v>
          </cell>
          <cell r="D4">
            <v>13914</v>
          </cell>
          <cell r="E4">
            <v>14236.697700000001</v>
          </cell>
          <cell r="F4">
            <v>1807829.5179999999</v>
          </cell>
          <cell r="G4">
            <v>160817929058.22559</v>
          </cell>
          <cell r="H4">
            <v>715980055</v>
          </cell>
          <cell r="I4">
            <v>860144073.96749997</v>
          </cell>
        </row>
        <row r="5">
          <cell r="C5" t="str">
            <v>Unknown</v>
          </cell>
          <cell r="D5">
            <v>9727</v>
          </cell>
          <cell r="E5">
            <v>9084.8410000000003</v>
          </cell>
          <cell r="F5">
            <v>1703502.4583999999</v>
          </cell>
          <cell r="G5">
            <v>44471105201.5952</v>
          </cell>
          <cell r="H5">
            <v>170417410</v>
          </cell>
          <cell r="I5">
            <v>210223898.52219999</v>
          </cell>
        </row>
        <row r="6">
          <cell r="C6" t="str">
            <v>Non-Smoker</v>
          </cell>
          <cell r="D6">
            <v>19089</v>
          </cell>
          <cell r="E6">
            <v>23688.164400000001</v>
          </cell>
          <cell r="F6">
            <v>7841914.3235999998</v>
          </cell>
          <cell r="G6">
            <v>795109565252.38879</v>
          </cell>
          <cell r="H6">
            <v>1021663425</v>
          </cell>
          <cell r="I6">
            <v>1460377789.8350999</v>
          </cell>
        </row>
        <row r="7">
          <cell r="C7" t="str">
            <v>Smoker</v>
          </cell>
          <cell r="D7">
            <v>9994</v>
          </cell>
          <cell r="E7">
            <v>10236.114299999999</v>
          </cell>
          <cell r="F7">
            <v>1380469.3969000001</v>
          </cell>
          <cell r="G7">
            <v>76923461369.517303</v>
          </cell>
          <cell r="H7">
            <v>297487623</v>
          </cell>
          <cell r="I7">
            <v>330659318.44590002</v>
          </cell>
        </row>
        <row r="8">
          <cell r="C8" t="str">
            <v>Unknown</v>
          </cell>
          <cell r="D8">
            <v>10476</v>
          </cell>
          <cell r="E8">
            <v>10179.3042</v>
          </cell>
          <cell r="F8">
            <v>1748262.9081999999</v>
          </cell>
          <cell r="G8">
            <v>34209442618.658798</v>
          </cell>
          <cell r="H8">
            <v>82885806</v>
          </cell>
          <cell r="I8">
            <v>92630660.562999994</v>
          </cell>
        </row>
        <row r="9">
          <cell r="C9" t="str">
            <v>Non-Smoker</v>
          </cell>
          <cell r="D9">
            <v>33129</v>
          </cell>
          <cell r="E9">
            <v>41651.047200000001</v>
          </cell>
          <cell r="F9">
            <v>10177426.6061</v>
          </cell>
          <cell r="G9">
            <v>1984716992593.2556</v>
          </cell>
          <cell r="H9">
            <v>3352691514</v>
          </cell>
          <cell r="I9">
            <v>5024546816.7744999</v>
          </cell>
        </row>
        <row r="10">
          <cell r="C10" t="str">
            <v>Smoker</v>
          </cell>
          <cell r="D10">
            <v>14387</v>
          </cell>
          <cell r="E10">
            <v>15023.993899999999</v>
          </cell>
          <cell r="F10">
            <v>1829160.2779999999</v>
          </cell>
          <cell r="G10">
            <v>170264589914.1929</v>
          </cell>
          <cell r="H10">
            <v>780816580</v>
          </cell>
          <cell r="I10">
            <v>935188728.56739998</v>
          </cell>
        </row>
        <row r="11">
          <cell r="C11" t="str">
            <v>Unknown</v>
          </cell>
          <cell r="D11">
            <v>7760</v>
          </cell>
          <cell r="E11">
            <v>7501.6422000000002</v>
          </cell>
          <cell r="F11">
            <v>1464202.5817</v>
          </cell>
          <cell r="G11">
            <v>40530018417.029694</v>
          </cell>
          <cell r="H11">
            <v>152438525</v>
          </cell>
          <cell r="I11">
            <v>176575696.53659999</v>
          </cell>
        </row>
        <row r="12">
          <cell r="C12" t="str">
            <v>Non-Smoker</v>
          </cell>
          <cell r="D12">
            <v>20937</v>
          </cell>
          <cell r="E12">
            <v>26741.339599999999</v>
          </cell>
          <cell r="F12">
            <v>8305859.0345999999</v>
          </cell>
          <cell r="G12">
            <v>936663378152.93323</v>
          </cell>
          <cell r="H12">
            <v>1250392638</v>
          </cell>
          <cell r="I12">
            <v>1768043198.6654999</v>
          </cell>
        </row>
        <row r="13">
          <cell r="C13" t="str">
            <v>Smoker</v>
          </cell>
          <cell r="D13">
            <v>10710</v>
          </cell>
          <cell r="E13">
            <v>10930.118399999999</v>
          </cell>
          <cell r="F13">
            <v>1399344.4014999999</v>
          </cell>
          <cell r="G13">
            <v>81954393950.236404</v>
          </cell>
          <cell r="H13">
            <v>324582350</v>
          </cell>
          <cell r="I13">
            <v>365632752.56669998</v>
          </cell>
        </row>
        <row r="14">
          <cell r="C14" t="str">
            <v>Unknown</v>
          </cell>
          <cell r="D14">
            <v>9191</v>
          </cell>
          <cell r="E14">
            <v>8699.39</v>
          </cell>
          <cell r="F14">
            <v>1530830.61</v>
          </cell>
          <cell r="G14">
            <v>32729928309.202202</v>
          </cell>
          <cell r="H14">
            <v>72609269</v>
          </cell>
          <cell r="I14">
            <v>83413156.475400001</v>
          </cell>
        </row>
        <row r="15">
          <cell r="C15" t="str">
            <v>Non-Smoker</v>
          </cell>
          <cell r="D15">
            <v>35241</v>
          </cell>
          <cell r="E15">
            <v>45935.047566000001</v>
          </cell>
          <cell r="F15">
            <v>10822233.134810001</v>
          </cell>
          <cell r="G15">
            <v>2423197367212.9951</v>
          </cell>
          <cell r="H15">
            <v>3976072871</v>
          </cell>
          <cell r="I15">
            <v>6085298055.4753132</v>
          </cell>
        </row>
        <row r="16">
          <cell r="C16" t="str">
            <v>Smoker</v>
          </cell>
          <cell r="D16">
            <v>14312</v>
          </cell>
          <cell r="E16">
            <v>15393.935754</v>
          </cell>
          <cell r="F16">
            <v>1706912.64931</v>
          </cell>
          <cell r="G16">
            <v>186332608155.7338</v>
          </cell>
          <cell r="H16">
            <v>883090907</v>
          </cell>
          <cell r="I16">
            <v>1022231085.582513</v>
          </cell>
        </row>
        <row r="17">
          <cell r="C17" t="str">
            <v>Unknown</v>
          </cell>
          <cell r="D17">
            <v>6013</v>
          </cell>
          <cell r="E17">
            <v>5981.4251599999998</v>
          </cell>
          <cell r="F17">
            <v>1208498.26798</v>
          </cell>
          <cell r="G17">
            <v>37590742651.119957</v>
          </cell>
          <cell r="H17">
            <v>113026684</v>
          </cell>
          <cell r="I17">
            <v>142953261.04258999</v>
          </cell>
        </row>
        <row r="18">
          <cell r="C18" t="str">
            <v>Non-Smoker</v>
          </cell>
          <cell r="D18">
            <v>22153</v>
          </cell>
          <cell r="E18">
            <v>29305.361785000001</v>
          </cell>
          <cell r="F18">
            <v>8751275.7859499995</v>
          </cell>
          <cell r="G18">
            <v>1094893794914.7987</v>
          </cell>
          <cell r="H18">
            <v>1402639963</v>
          </cell>
          <cell r="I18">
            <v>2069146855.354743</v>
          </cell>
        </row>
        <row r="19">
          <cell r="C19" t="str">
            <v>Smoker</v>
          </cell>
          <cell r="D19">
            <v>10827</v>
          </cell>
          <cell r="E19">
            <v>11294.238296</v>
          </cell>
          <cell r="F19">
            <v>1263261.78859</v>
          </cell>
          <cell r="G19">
            <v>81741601014.452637</v>
          </cell>
          <cell r="H19">
            <v>349849941</v>
          </cell>
          <cell r="I19">
            <v>392656305.61792201</v>
          </cell>
        </row>
        <row r="20">
          <cell r="C20" t="str">
            <v>Unknown</v>
          </cell>
          <cell r="D20">
            <v>7416</v>
          </cell>
          <cell r="E20">
            <v>7303.5360890000002</v>
          </cell>
          <cell r="F20">
            <v>1300059.5792700001</v>
          </cell>
          <cell r="G20">
            <v>32002569684.747768</v>
          </cell>
          <cell r="H20">
            <v>61584236</v>
          </cell>
          <cell r="I20">
            <v>73824997.120919004</v>
          </cell>
        </row>
        <row r="24">
          <cell r="C24" t="str">
            <v>Non-Smoker</v>
          </cell>
          <cell r="D24">
            <v>33811</v>
          </cell>
          <cell r="E24">
            <v>40542</v>
          </cell>
          <cell r="F24">
            <v>10869728</v>
          </cell>
          <cell r="G24">
            <v>2026610330736.6309</v>
          </cell>
          <cell r="H24">
            <v>3423098971</v>
          </cell>
          <cell r="I24">
            <v>4883055813.7616997</v>
          </cell>
        </row>
        <row r="25">
          <cell r="C25" t="str">
            <v>Smoker</v>
          </cell>
          <cell r="D25">
            <v>14926</v>
          </cell>
          <cell r="E25">
            <v>14978</v>
          </cell>
          <cell r="F25">
            <v>1990530</v>
          </cell>
          <cell r="G25">
            <v>187513969129.33649</v>
          </cell>
          <cell r="H25">
            <v>801777083</v>
          </cell>
          <cell r="I25">
            <v>967174538.44739997</v>
          </cell>
        </row>
        <row r="26">
          <cell r="C26" t="str">
            <v>Unknown</v>
          </cell>
          <cell r="D26">
            <v>10004</v>
          </cell>
          <cell r="E26">
            <v>9210</v>
          </cell>
          <cell r="F26">
            <v>1724861</v>
          </cell>
          <cell r="G26">
            <v>45712932699.291298</v>
          </cell>
          <cell r="H26">
            <v>183314538</v>
          </cell>
          <cell r="I26">
            <v>223829284.71149999</v>
          </cell>
        </row>
        <row r="27">
          <cell r="C27" t="str">
            <v>Non-Smoker</v>
          </cell>
          <cell r="D27">
            <v>20712</v>
          </cell>
          <cell r="E27">
            <v>25378</v>
          </cell>
          <cell r="F27">
            <v>8732444</v>
          </cell>
          <cell r="G27">
            <v>949874986183.67395</v>
          </cell>
          <cell r="H27">
            <v>1206176411</v>
          </cell>
          <cell r="I27">
            <v>1737447894.1874001</v>
          </cell>
        </row>
        <row r="28">
          <cell r="C28" t="str">
            <v>Smoker</v>
          </cell>
          <cell r="D28">
            <v>10531</v>
          </cell>
          <cell r="E28">
            <v>10521</v>
          </cell>
          <cell r="F28">
            <v>1501996</v>
          </cell>
          <cell r="G28">
            <v>89317088725.938904</v>
          </cell>
          <cell r="H28">
            <v>330945593</v>
          </cell>
          <cell r="I28">
            <v>371110980.86009997</v>
          </cell>
        </row>
        <row r="29">
          <cell r="C29" t="str">
            <v>Unknown</v>
          </cell>
          <cell r="D29">
            <v>10648</v>
          </cell>
          <cell r="E29">
            <v>10236</v>
          </cell>
          <cell r="F29">
            <v>1765405</v>
          </cell>
          <cell r="G29">
            <v>35070666662.607002</v>
          </cell>
          <cell r="H29">
            <v>92884419</v>
          </cell>
          <cell r="I29">
            <v>101577311.1181</v>
          </cell>
        </row>
        <row r="30">
          <cell r="C30" t="str">
            <v>Non-Smoker</v>
          </cell>
          <cell r="D30">
            <v>36746</v>
          </cell>
          <cell r="E30">
            <v>45741</v>
          </cell>
          <cell r="F30">
            <v>11730337</v>
          </cell>
          <cell r="G30">
            <v>2390742493041.019</v>
          </cell>
          <cell r="H30">
            <v>3844363626</v>
          </cell>
          <cell r="I30">
            <v>5795144432.7379999</v>
          </cell>
        </row>
        <row r="31">
          <cell r="C31" t="str">
            <v>Smoker</v>
          </cell>
          <cell r="D31">
            <v>15809</v>
          </cell>
          <cell r="E31">
            <v>16204</v>
          </cell>
          <cell r="F31">
            <v>2105617</v>
          </cell>
          <cell r="G31">
            <v>205312614689.47369</v>
          </cell>
          <cell r="H31">
            <v>896800796</v>
          </cell>
          <cell r="I31">
            <v>1068063394.1335</v>
          </cell>
        </row>
        <row r="32">
          <cell r="C32" t="str">
            <v>Unknown</v>
          </cell>
          <cell r="D32">
            <v>7995</v>
          </cell>
          <cell r="E32">
            <v>7603</v>
          </cell>
          <cell r="F32">
            <v>1480863</v>
          </cell>
          <cell r="G32">
            <v>41337538282.740402</v>
          </cell>
          <cell r="H32">
            <v>161457544</v>
          </cell>
          <cell r="I32">
            <v>187221069.35929999</v>
          </cell>
        </row>
        <row r="33">
          <cell r="C33" t="str">
            <v>Non-Smoker</v>
          </cell>
          <cell r="D33">
            <v>22976</v>
          </cell>
          <cell r="E33">
            <v>29163</v>
          </cell>
          <cell r="F33">
            <v>9568445</v>
          </cell>
          <cell r="G33">
            <v>1146009961527.1433</v>
          </cell>
          <cell r="H33">
            <v>1437318636</v>
          </cell>
          <cell r="I33">
            <v>2098596908.0201001</v>
          </cell>
        </row>
        <row r="34">
          <cell r="C34" t="str">
            <v>Smoker</v>
          </cell>
          <cell r="D34">
            <v>11593</v>
          </cell>
          <cell r="E34">
            <v>11472</v>
          </cell>
          <cell r="F34">
            <v>1604540</v>
          </cell>
          <cell r="G34">
            <v>100191199787.06371</v>
          </cell>
          <cell r="H34">
            <v>371839764</v>
          </cell>
          <cell r="I34">
            <v>417531500.00230002</v>
          </cell>
        </row>
        <row r="35">
          <cell r="C35" t="str">
            <v>Unknown</v>
          </cell>
          <cell r="D35">
            <v>9355</v>
          </cell>
          <cell r="E35">
            <v>8741</v>
          </cell>
          <cell r="F35">
            <v>1545108</v>
          </cell>
          <cell r="G35">
            <v>33398291319.800701</v>
          </cell>
          <cell r="H35">
            <v>77468579</v>
          </cell>
          <cell r="I35">
            <v>92100462.452000007</v>
          </cell>
        </row>
        <row r="39">
          <cell r="C39" t="str">
            <v>Non-Smoker</v>
          </cell>
          <cell r="D39">
            <v>42681</v>
          </cell>
          <cell r="E39">
            <v>55804.244285000001</v>
          </cell>
          <cell r="F39">
            <v>12636560.19479</v>
          </cell>
          <cell r="G39">
            <v>2944548404519.2617</v>
          </cell>
          <cell r="H39">
            <v>5096191644</v>
          </cell>
          <cell r="I39">
            <v>7964976956.8543177</v>
          </cell>
        </row>
        <row r="40">
          <cell r="C40" t="str">
            <v>Smoker</v>
          </cell>
          <cell r="D40">
            <v>16817</v>
          </cell>
          <cell r="E40">
            <v>18186.554436999999</v>
          </cell>
          <cell r="F40">
            <v>2102419.1495599998</v>
          </cell>
          <cell r="G40">
            <v>232531091986.06937</v>
          </cell>
          <cell r="H40">
            <v>1081251720</v>
          </cell>
          <cell r="I40">
            <v>1302149010.713527</v>
          </cell>
        </row>
        <row r="41">
          <cell r="C41" t="str">
            <v>Unknown</v>
          </cell>
          <cell r="D41">
            <v>7123</v>
          </cell>
          <cell r="E41">
            <v>7059.5618430000004</v>
          </cell>
          <cell r="F41">
            <v>1372624.7970799999</v>
          </cell>
          <cell r="G41">
            <v>47610745144.143837</v>
          </cell>
          <cell r="H41">
            <v>167087939</v>
          </cell>
          <cell r="I41">
            <v>205990554.25293201</v>
          </cell>
        </row>
        <row r="42">
          <cell r="C42" t="str">
            <v>Non-Smoker</v>
          </cell>
          <cell r="D42">
            <v>25029</v>
          </cell>
          <cell r="E42">
            <v>33436.660803999999</v>
          </cell>
          <cell r="F42">
            <v>9924233.4280399997</v>
          </cell>
          <cell r="G42">
            <v>1309701559466.0493</v>
          </cell>
          <cell r="H42">
            <v>1761104408</v>
          </cell>
          <cell r="I42">
            <v>2707784913.101449</v>
          </cell>
        </row>
        <row r="43">
          <cell r="C43" t="str">
            <v>Smoker</v>
          </cell>
          <cell r="D43">
            <v>12036</v>
          </cell>
          <cell r="E43">
            <v>12737.972865</v>
          </cell>
          <cell r="F43">
            <v>1544300.1420400001</v>
          </cell>
          <cell r="G43">
            <v>104461748919.9752</v>
          </cell>
          <cell r="H43">
            <v>416455245</v>
          </cell>
          <cell r="I43">
            <v>490540188.809995</v>
          </cell>
        </row>
        <row r="44">
          <cell r="C44" t="str">
            <v>Unknown</v>
          </cell>
          <cell r="D44">
            <v>8124</v>
          </cell>
          <cell r="E44">
            <v>7977.9798010000004</v>
          </cell>
          <cell r="F44">
            <v>1434006.91065</v>
          </cell>
          <cell r="G44">
            <v>37923476621.855614</v>
          </cell>
          <cell r="H44">
            <v>83258805</v>
          </cell>
          <cell r="I44">
            <v>95381110.638633996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-2005 DATA"/>
      <sheetName val="A-E by Gender"/>
    </sheetNames>
    <sheetDataSet>
      <sheetData sheetId="0">
        <row r="3">
          <cell r="B3" t="str">
            <v>Male</v>
          </cell>
          <cell r="C3">
            <v>156853</v>
          </cell>
          <cell r="D3">
            <v>168556.2836</v>
          </cell>
          <cell r="E3">
            <v>5990076.5652999999</v>
          </cell>
          <cell r="F3">
            <v>44146807184.238403</v>
          </cell>
          <cell r="G3">
            <v>913115057</v>
          </cell>
          <cell r="H3">
            <v>1029606230.3245</v>
          </cell>
        </row>
        <row r="4">
          <cell r="B4" t="str">
            <v>Female</v>
          </cell>
          <cell r="C4">
            <v>87353</v>
          </cell>
          <cell r="D4">
            <v>84955.225200000001</v>
          </cell>
          <cell r="E4">
            <v>4055433.5087000001</v>
          </cell>
          <cell r="F4">
            <v>14124415825.2276</v>
          </cell>
          <cell r="G4">
            <v>200127382</v>
          </cell>
          <cell r="H4">
            <v>198873073.382</v>
          </cell>
        </row>
        <row r="5">
          <cell r="B5" t="str">
            <v>Male</v>
          </cell>
          <cell r="C5">
            <v>154533</v>
          </cell>
          <cell r="D5">
            <v>169375.99600000001</v>
          </cell>
          <cell r="E5">
            <v>5928808.8394999998</v>
          </cell>
          <cell r="F5">
            <v>46217097371.417801</v>
          </cell>
          <cell r="G5">
            <v>936842982</v>
          </cell>
          <cell r="H5">
            <v>1088883689.4849</v>
          </cell>
        </row>
        <row r="6">
          <cell r="B6" t="str">
            <v>Female</v>
          </cell>
          <cell r="C6">
            <v>89615</v>
          </cell>
          <cell r="D6">
            <v>87499.786500000002</v>
          </cell>
          <cell r="E6">
            <v>4095947.7877000002</v>
          </cell>
          <cell r="F6">
            <v>15526679204.568899</v>
          </cell>
          <cell r="G6">
            <v>218351983</v>
          </cell>
          <cell r="H6">
            <v>219403312.36570001</v>
          </cell>
        </row>
        <row r="7">
          <cell r="B7" t="str">
            <v>Male</v>
          </cell>
          <cell r="C7">
            <v>148820</v>
          </cell>
          <cell r="D7">
            <v>168766.735797</v>
          </cell>
          <cell r="E7">
            <v>5772126.16273</v>
          </cell>
          <cell r="F7">
            <v>47948126501.531364</v>
          </cell>
          <cell r="G7">
            <v>951157774</v>
          </cell>
          <cell r="H7">
            <v>1147283441.4295609</v>
          </cell>
        </row>
        <row r="8">
          <cell r="B8" t="str">
            <v>Female</v>
          </cell>
          <cell r="C8">
            <v>86811</v>
          </cell>
          <cell r="D8">
            <v>88741.609331</v>
          </cell>
          <cell r="E8">
            <v>4063481.5904199998</v>
          </cell>
          <cell r="F8">
            <v>16607530001.0235</v>
          </cell>
          <cell r="G8">
            <v>217429090</v>
          </cell>
          <cell r="H8">
            <v>233439262.88112101</v>
          </cell>
        </row>
        <row r="12">
          <cell r="B12" t="str">
            <v>Male</v>
          </cell>
          <cell r="C12">
            <v>158848</v>
          </cell>
          <cell r="D12">
            <v>170909</v>
          </cell>
          <cell r="E12">
            <v>6078191</v>
          </cell>
          <cell r="F12">
            <v>45161549276.058403</v>
          </cell>
          <cell r="G12">
            <v>933006632</v>
          </cell>
          <cell r="H12">
            <v>1052069654.1423</v>
          </cell>
        </row>
        <row r="13">
          <cell r="B13" t="str">
            <v>Female</v>
          </cell>
          <cell r="C13">
            <v>88090</v>
          </cell>
          <cell r="D13">
            <v>85735</v>
          </cell>
          <cell r="E13">
            <v>4102629</v>
          </cell>
          <cell r="F13">
            <v>14419607028.1506</v>
          </cell>
          <cell r="G13">
            <v>203435599</v>
          </cell>
          <cell r="H13">
            <v>202710529.16209999</v>
          </cell>
        </row>
        <row r="14">
          <cell r="B14" t="str">
            <v>Male</v>
          </cell>
          <cell r="C14">
            <v>157033</v>
          </cell>
          <cell r="D14">
            <v>172112</v>
          </cell>
          <cell r="E14">
            <v>6046069</v>
          </cell>
          <cell r="F14">
            <v>47505215812.516296</v>
          </cell>
          <cell r="G14">
            <v>959829271</v>
          </cell>
          <cell r="H14">
            <v>1116002479.2574</v>
          </cell>
        </row>
        <row r="15">
          <cell r="B15" t="str">
            <v>Female</v>
          </cell>
          <cell r="C15">
            <v>90767</v>
          </cell>
          <cell r="D15">
            <v>88626</v>
          </cell>
          <cell r="E15">
            <v>4170471</v>
          </cell>
          <cell r="F15">
            <v>15987359771.465401</v>
          </cell>
          <cell r="G15">
            <v>223633745</v>
          </cell>
          <cell r="H15">
            <v>225087127.4905</v>
          </cell>
        </row>
        <row r="19">
          <cell r="B19" t="str">
            <v>Male</v>
          </cell>
          <cell r="C19">
            <v>174793</v>
          </cell>
          <cell r="D19">
            <v>204044.57828799999</v>
          </cell>
          <cell r="E19">
            <v>6774187.7627100004</v>
          </cell>
          <cell r="F19">
            <v>59705415367.439636</v>
          </cell>
          <cell r="G19">
            <v>1203646079</v>
          </cell>
          <cell r="H19">
            <v>1502646687.847271</v>
          </cell>
        </row>
        <row r="20">
          <cell r="B20" t="str">
            <v>Female</v>
          </cell>
          <cell r="C20">
            <v>95181</v>
          </cell>
          <cell r="D20">
            <v>98815.349881000002</v>
          </cell>
          <cell r="E20">
            <v>4553174.7548700003</v>
          </cell>
          <cell r="F20">
            <v>19406230316.998329</v>
          </cell>
          <cell r="G20">
            <v>253344693</v>
          </cell>
          <cell r="H20">
            <v>277694982.95558101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SelectOnly"/>
      <sheetName val="Data_ULTIMATE"/>
      <sheetName val="Data_RCR"/>
      <sheetName val="ILEC 04-05_Summary_SelectOnly"/>
      <sheetName val="ILEC 04-05_Summary_ULTIMATE"/>
      <sheetName val="ILEC 04-05_Summary_RCR"/>
      <sheetName val="ILEC 04-05_Summary_Detail"/>
      <sheetName val="ILEC 04-05_Summary_GenderSmkr"/>
      <sheetName val="Data_GenderSmkr"/>
      <sheetName val="Data_Detail"/>
    </sheetNames>
    <sheetDataSet>
      <sheetData sheetId="0">
        <row r="5">
          <cell r="A5" t="str">
            <v>0</v>
          </cell>
          <cell r="B5">
            <v>433</v>
          </cell>
          <cell r="C5">
            <v>484.934279</v>
          </cell>
          <cell r="D5">
            <v>1346009.3191</v>
          </cell>
          <cell r="E5">
            <v>44848776329.982155</v>
          </cell>
          <cell r="F5">
            <v>10683103</v>
          </cell>
          <cell r="G5">
            <v>13857891.510623001</v>
          </cell>
        </row>
        <row r="6">
          <cell r="A6" t="str">
            <v>10-17</v>
          </cell>
          <cell r="B6">
            <v>1080</v>
          </cell>
          <cell r="C6">
            <v>954.47352000000001</v>
          </cell>
          <cell r="D6">
            <v>1387833.08993</v>
          </cell>
          <cell r="E6">
            <v>57220637825.547806</v>
          </cell>
          <cell r="F6">
            <v>34274804</v>
          </cell>
          <cell r="G6">
            <v>36480001.860403001</v>
          </cell>
        </row>
        <row r="7">
          <cell r="A7" t="str">
            <v>1-4</v>
          </cell>
          <cell r="B7">
            <v>470</v>
          </cell>
          <cell r="C7">
            <v>482.64877200000001</v>
          </cell>
          <cell r="D7">
            <v>1288546.72364</v>
          </cell>
          <cell r="E7">
            <v>49380276532.768494</v>
          </cell>
          <cell r="F7">
            <v>13031166</v>
          </cell>
          <cell r="G7">
            <v>15686977.584172999</v>
          </cell>
        </row>
        <row r="8">
          <cell r="A8" t="str">
            <v>18-24</v>
          </cell>
          <cell r="B8">
            <v>1969</v>
          </cell>
          <cell r="C8">
            <v>2035.268341</v>
          </cell>
          <cell r="D8">
            <v>2249452.86527</v>
          </cell>
          <cell r="E8">
            <v>152991456127.02731</v>
          </cell>
          <cell r="F8">
            <v>88440985</v>
          </cell>
          <cell r="G8">
            <v>108755689.26020101</v>
          </cell>
        </row>
        <row r="9">
          <cell r="A9" t="str">
            <v>25-29</v>
          </cell>
          <cell r="B9">
            <v>3084</v>
          </cell>
          <cell r="C9">
            <v>3741.4534010000002</v>
          </cell>
          <cell r="D9">
            <v>3130498.39751</v>
          </cell>
          <cell r="E9">
            <v>405850153459.5329</v>
          </cell>
          <cell r="F9">
            <v>224173258</v>
          </cell>
          <cell r="G9">
            <v>322417867.709701</v>
          </cell>
        </row>
        <row r="10">
          <cell r="A10" t="str">
            <v>30-34</v>
          </cell>
          <cell r="B10">
            <v>4973</v>
          </cell>
          <cell r="C10">
            <v>6637.8979120000004</v>
          </cell>
          <cell r="D10">
            <v>4097459.6564199999</v>
          </cell>
          <cell r="E10">
            <v>813798194689.48181</v>
          </cell>
          <cell r="F10">
            <v>524849412</v>
          </cell>
          <cell r="G10">
            <v>771566269.49122596</v>
          </cell>
        </row>
        <row r="11">
          <cell r="A11" t="str">
            <v>35-39</v>
          </cell>
          <cell r="B11">
            <v>7089</v>
          </cell>
          <cell r="C11">
            <v>9604.7446689999997</v>
          </cell>
          <cell r="D11">
            <v>4033207.8781300001</v>
          </cell>
          <cell r="E11">
            <v>939831264879.41345</v>
          </cell>
          <cell r="F11">
            <v>748783719</v>
          </cell>
          <cell r="G11">
            <v>1227653017.3002961</v>
          </cell>
        </row>
        <row r="12">
          <cell r="A12" t="str">
            <v>40-49</v>
          </cell>
          <cell r="B12">
            <v>20394</v>
          </cell>
          <cell r="C12">
            <v>27017.569674999999</v>
          </cell>
          <cell r="D12">
            <v>5910735.0492399996</v>
          </cell>
          <cell r="E12">
            <v>1361102722985.657</v>
          </cell>
          <cell r="F12">
            <v>2052902115</v>
          </cell>
          <cell r="G12">
            <v>3221810575.4478922</v>
          </cell>
        </row>
        <row r="13">
          <cell r="A13" t="str">
            <v>50-59</v>
          </cell>
          <cell r="B13">
            <v>30586</v>
          </cell>
          <cell r="C13">
            <v>37539.169744999999</v>
          </cell>
          <cell r="D13">
            <v>3162522.2182999998</v>
          </cell>
          <cell r="E13">
            <v>604200221666.20898</v>
          </cell>
          <cell r="F13">
            <v>2246394075</v>
          </cell>
          <cell r="G13">
            <v>3338490777.946991</v>
          </cell>
        </row>
        <row r="14">
          <cell r="A14" t="str">
            <v>5-9</v>
          </cell>
          <cell r="B14">
            <v>528</v>
          </cell>
          <cell r="C14">
            <v>451.39632399999999</v>
          </cell>
          <cell r="D14">
            <v>932805.77703</v>
          </cell>
          <cell r="E14">
            <v>37326400403.064003</v>
          </cell>
          <cell r="F14">
            <v>15063487</v>
          </cell>
          <cell r="G14">
            <v>16121906.33553</v>
          </cell>
        </row>
        <row r="15">
          <cell r="A15" t="str">
            <v>60-69</v>
          </cell>
          <cell r="B15">
            <v>31327</v>
          </cell>
          <cell r="C15">
            <v>35907.558908999999</v>
          </cell>
          <cell r="D15">
            <v>1237798.92759</v>
          </cell>
          <cell r="E15">
            <v>164835620292.10251</v>
          </cell>
          <cell r="F15">
            <v>1717429903</v>
          </cell>
          <cell r="G15">
            <v>2389947510.8356371</v>
          </cell>
        </row>
        <row r="16">
          <cell r="A16" t="str">
            <v>70-79</v>
          </cell>
          <cell r="B16">
            <v>9172</v>
          </cell>
          <cell r="C16">
            <v>9513.7784620000002</v>
          </cell>
          <cell r="D16">
            <v>221041.94956000001</v>
          </cell>
          <cell r="E16">
            <v>38126894606.122726</v>
          </cell>
          <cell r="F16">
            <v>744057267</v>
          </cell>
          <cell r="G16">
            <v>1015973032.9714971</v>
          </cell>
        </row>
        <row r="17">
          <cell r="A17" t="str">
            <v>80+</v>
          </cell>
          <cell r="B17">
            <v>705</v>
          </cell>
          <cell r="C17">
            <v>832.08002599999998</v>
          </cell>
          <cell r="D17">
            <v>16232.77044</v>
          </cell>
          <cell r="E17">
            <v>7264406860.4457102</v>
          </cell>
          <cell r="F17">
            <v>185266467</v>
          </cell>
          <cell r="G17">
            <v>288061216.11668497</v>
          </cell>
        </row>
        <row r="20">
          <cell r="A20" t="str">
            <v>Female</v>
          </cell>
          <cell r="B20">
            <v>45189</v>
          </cell>
          <cell r="C20">
            <v>54152.613469999997</v>
          </cell>
          <cell r="D20">
            <v>12902540.480730001</v>
          </cell>
          <cell r="E20">
            <v>1452086785007.8799</v>
          </cell>
          <cell r="F20">
            <v>2260818458</v>
          </cell>
          <cell r="G20">
            <v>3293706212.5500779</v>
          </cell>
        </row>
        <row r="21">
          <cell r="A21" t="str">
            <v>Male</v>
          </cell>
          <cell r="B21">
            <v>66621</v>
          </cell>
          <cell r="C21">
            <v>81050.360564999995</v>
          </cell>
          <cell r="D21">
            <v>16111604.14143</v>
          </cell>
          <cell r="E21">
            <v>3224690241649.4751</v>
          </cell>
          <cell r="F21">
            <v>6344531303</v>
          </cell>
          <cell r="G21">
            <v>9473116521.820776</v>
          </cell>
        </row>
        <row r="24">
          <cell r="A24" t="str">
            <v>1</v>
          </cell>
          <cell r="B24">
            <v>1059</v>
          </cell>
          <cell r="C24">
            <v>1264.6240660000001</v>
          </cell>
          <cell r="D24">
            <v>1838661.0731800001</v>
          </cell>
          <cell r="E24">
            <v>597537673605.1488</v>
          </cell>
          <cell r="F24">
            <v>256464882</v>
          </cell>
          <cell r="G24">
            <v>454958701.49196398</v>
          </cell>
        </row>
        <row r="25">
          <cell r="A25" t="str">
            <v>11-15</v>
          </cell>
          <cell r="B25">
            <v>22962</v>
          </cell>
          <cell r="C25">
            <v>29291.118903999999</v>
          </cell>
          <cell r="D25">
            <v>5556270.1534799999</v>
          </cell>
          <cell r="E25">
            <v>550068173256.2821</v>
          </cell>
          <cell r="F25">
            <v>1839240355</v>
          </cell>
          <cell r="G25">
            <v>2825263010.4004221</v>
          </cell>
        </row>
        <row r="26">
          <cell r="A26" t="str">
            <v>16-20</v>
          </cell>
          <cell r="B26">
            <v>36434</v>
          </cell>
          <cell r="C26">
            <v>46302.214916999998</v>
          </cell>
          <cell r="D26">
            <v>5453574.6157999998</v>
          </cell>
          <cell r="E26">
            <v>365119934583.53857</v>
          </cell>
          <cell r="F26">
            <v>1987022129</v>
          </cell>
          <cell r="G26">
            <v>2915570978.7014132</v>
          </cell>
        </row>
        <row r="27">
          <cell r="A27" t="str">
            <v>2</v>
          </cell>
          <cell r="B27">
            <v>1557</v>
          </cell>
          <cell r="C27">
            <v>1746.20108</v>
          </cell>
          <cell r="D27">
            <v>1804824.7675900001</v>
          </cell>
          <cell r="E27">
            <v>586180755951.50452</v>
          </cell>
          <cell r="F27">
            <v>416562040</v>
          </cell>
          <cell r="G27">
            <v>598128777.40668595</v>
          </cell>
        </row>
        <row r="28">
          <cell r="A28" t="str">
            <v>21-25</v>
          </cell>
          <cell r="B28">
            <v>30159</v>
          </cell>
          <cell r="C28">
            <v>33977.528308000001</v>
          </cell>
          <cell r="D28">
            <v>3241892.3538700002</v>
          </cell>
          <cell r="E28">
            <v>117651021543.92775</v>
          </cell>
          <cell r="F28">
            <v>896621095</v>
          </cell>
          <cell r="G28">
            <v>1168052254.080605</v>
          </cell>
        </row>
        <row r="29">
          <cell r="A29" t="str">
            <v>3</v>
          </cell>
          <cell r="B29">
            <v>1980</v>
          </cell>
          <cell r="C29">
            <v>2119.6386130000001</v>
          </cell>
          <cell r="D29">
            <v>1805590.1355300001</v>
          </cell>
          <cell r="E29">
            <v>532100108393.5166</v>
          </cell>
          <cell r="F29">
            <v>466424327</v>
          </cell>
          <cell r="G29">
            <v>641992088.53423095</v>
          </cell>
        </row>
        <row r="30">
          <cell r="A30" t="str">
            <v>4-5</v>
          </cell>
          <cell r="B30">
            <v>4075</v>
          </cell>
          <cell r="C30">
            <v>4418.4016469999997</v>
          </cell>
          <cell r="D30">
            <v>2993008.17649</v>
          </cell>
          <cell r="E30">
            <v>746100229855.4165</v>
          </cell>
          <cell r="F30">
            <v>870499209</v>
          </cell>
          <cell r="G30">
            <v>1168717761.6783271</v>
          </cell>
        </row>
        <row r="31">
          <cell r="A31" t="str">
            <v>6-10</v>
          </cell>
          <cell r="B31">
            <v>13584</v>
          </cell>
          <cell r="C31">
            <v>16083.246499999999</v>
          </cell>
          <cell r="D31">
            <v>6320323.3462199997</v>
          </cell>
          <cell r="E31">
            <v>1182019129468.0205</v>
          </cell>
          <cell r="F31">
            <v>1872515724</v>
          </cell>
          <cell r="G31">
            <v>2994139162.0772071</v>
          </cell>
        </row>
        <row r="34">
          <cell r="A34" t="str">
            <v>1,000,000-2,499,999</v>
          </cell>
          <cell r="B34">
            <v>984</v>
          </cell>
          <cell r="C34">
            <v>1741.1017830000001</v>
          </cell>
          <cell r="D34">
            <v>828313.87124000001</v>
          </cell>
          <cell r="E34">
            <v>998001503221.80969</v>
          </cell>
          <cell r="F34">
            <v>1183525936</v>
          </cell>
          <cell r="G34">
            <v>2151121777.9213982</v>
          </cell>
        </row>
        <row r="35">
          <cell r="A35" t="str">
            <v>10,000-24,999</v>
          </cell>
          <cell r="B35">
            <v>24308</v>
          </cell>
          <cell r="C35">
            <v>27075.283507</v>
          </cell>
          <cell r="D35">
            <v>4159472.0649299999</v>
          </cell>
          <cell r="E35">
            <v>54009479616.658142</v>
          </cell>
          <cell r="F35">
            <v>299192564</v>
          </cell>
          <cell r="G35">
            <v>337697054.16580802</v>
          </cell>
        </row>
        <row r="36">
          <cell r="A36" t="str">
            <v>100,000-249,999</v>
          </cell>
          <cell r="B36">
            <v>17192</v>
          </cell>
          <cell r="C36">
            <v>24253.382245000001</v>
          </cell>
          <cell r="D36">
            <v>7763730.68463</v>
          </cell>
          <cell r="E36">
            <v>972985318992.0752</v>
          </cell>
          <cell r="F36">
            <v>2113864126</v>
          </cell>
          <cell r="G36">
            <v>3034182529.1776228</v>
          </cell>
        </row>
        <row r="37">
          <cell r="A37" t="str">
            <v>1-9,999</v>
          </cell>
          <cell r="B37">
            <v>25749</v>
          </cell>
          <cell r="C37">
            <v>25353.021672999999</v>
          </cell>
          <cell r="D37">
            <v>1399713.57048</v>
          </cell>
          <cell r="E37">
            <v>7074616483.7009602</v>
          </cell>
          <cell r="F37">
            <v>123694500</v>
          </cell>
          <cell r="G37">
            <v>121174927.428636</v>
          </cell>
        </row>
        <row r="38">
          <cell r="A38" t="str">
            <v>2,500,000-4,999,999</v>
          </cell>
          <cell r="B38">
            <v>105</v>
          </cell>
          <cell r="C38">
            <v>174.326628</v>
          </cell>
          <cell r="D38">
            <v>59367.652110000003</v>
          </cell>
          <cell r="E38">
            <v>184755747520.35526</v>
          </cell>
          <cell r="F38">
            <v>330661940</v>
          </cell>
          <cell r="G38">
            <v>552843928.30277598</v>
          </cell>
        </row>
        <row r="39">
          <cell r="A39" t="str">
            <v>25,000-49,999</v>
          </cell>
          <cell r="B39">
            <v>17781</v>
          </cell>
          <cell r="C39">
            <v>21514.186663</v>
          </cell>
          <cell r="D39">
            <v>4325901.2038599998</v>
          </cell>
          <cell r="E39">
            <v>120897973633.92542</v>
          </cell>
          <cell r="F39">
            <v>510283883</v>
          </cell>
          <cell r="G39">
            <v>621194977.74595201</v>
          </cell>
        </row>
        <row r="40">
          <cell r="A40" t="str">
            <v>250,000-499,999</v>
          </cell>
          <cell r="B40">
            <v>4465</v>
          </cell>
          <cell r="C40">
            <v>6757.5566429999999</v>
          </cell>
          <cell r="D40">
            <v>3183387.1086400002</v>
          </cell>
          <cell r="E40">
            <v>912246610275.00183</v>
          </cell>
          <cell r="F40">
            <v>1295911149</v>
          </cell>
          <cell r="G40">
            <v>1984067425.749666</v>
          </cell>
        </row>
        <row r="41">
          <cell r="A41" t="str">
            <v>5,000,000+</v>
          </cell>
          <cell r="B41">
            <v>57</v>
          </cell>
          <cell r="C41">
            <v>91.292186000000001</v>
          </cell>
          <cell r="D41">
            <v>27856.95493</v>
          </cell>
          <cell r="E41">
            <v>212297483515.22083</v>
          </cell>
          <cell r="F41">
            <v>517343987</v>
          </cell>
          <cell r="G41">
            <v>697787561.312199</v>
          </cell>
        </row>
        <row r="42">
          <cell r="A42" t="str">
            <v>50,000-99,999</v>
          </cell>
          <cell r="B42">
            <v>19135</v>
          </cell>
          <cell r="C42">
            <v>24987.170604999999</v>
          </cell>
          <cell r="D42">
            <v>5645202.4560200004</v>
          </cell>
          <cell r="E42">
            <v>312881506293.58289</v>
          </cell>
          <cell r="F42">
            <v>1077971008</v>
          </cell>
          <cell r="G42">
            <v>1414577458.92573</v>
          </cell>
        </row>
        <row r="43">
          <cell r="A43" t="str">
            <v>500,000-999,999</v>
          </cell>
          <cell r="B43">
            <v>2034</v>
          </cell>
          <cell r="C43">
            <v>3255.652102</v>
          </cell>
          <cell r="D43">
            <v>1621199.05532</v>
          </cell>
          <cell r="E43">
            <v>901626787105.02502</v>
          </cell>
          <cell r="F43">
            <v>1152900668</v>
          </cell>
          <cell r="G43">
            <v>1852175093.641067</v>
          </cell>
        </row>
        <row r="46">
          <cell r="A46" t="str">
            <v>Non-Smoker</v>
          </cell>
          <cell r="B46">
            <v>67710</v>
          </cell>
          <cell r="C46">
            <v>89240.905089000007</v>
          </cell>
          <cell r="D46">
            <v>22560793.62283</v>
          </cell>
          <cell r="E46">
            <v>4254249963985.311</v>
          </cell>
          <cell r="F46">
            <v>6857296052</v>
          </cell>
          <cell r="G46">
            <v>10672761869.955769</v>
          </cell>
        </row>
        <row r="47">
          <cell r="A47" t="str">
            <v>Smoker</v>
          </cell>
          <cell r="B47">
            <v>28853</v>
          </cell>
          <cell r="C47">
            <v>30924.527301999999</v>
          </cell>
          <cell r="D47">
            <v>3646719.2916000001</v>
          </cell>
          <cell r="E47">
            <v>336992840906.04462</v>
          </cell>
          <cell r="F47">
            <v>1497706965</v>
          </cell>
          <cell r="G47">
            <v>1792689199.5235219</v>
          </cell>
        </row>
        <row r="48">
          <cell r="A48" t="str">
            <v>Unknown</v>
          </cell>
          <cell r="B48">
            <v>15247</v>
          </cell>
          <cell r="C48">
            <v>15037.541644000001</v>
          </cell>
          <cell r="D48">
            <v>2806631.7077299999</v>
          </cell>
          <cell r="E48">
            <v>85534221765.999451</v>
          </cell>
          <cell r="F48">
            <v>250346744</v>
          </cell>
          <cell r="G48">
            <v>301371664.89156598</v>
          </cell>
        </row>
      </sheetData>
      <sheetData sheetId="1">
        <row r="5">
          <cell r="A5" t="str">
            <v>Female</v>
          </cell>
          <cell r="B5">
            <v>95181</v>
          </cell>
          <cell r="C5">
            <v>98815.349881000002</v>
          </cell>
          <cell r="D5">
            <v>4553174.7548700003</v>
          </cell>
          <cell r="E5">
            <v>19406230316.998329</v>
          </cell>
          <cell r="F5">
            <v>253344693</v>
          </cell>
          <cell r="G5">
            <v>277694982.95558101</v>
          </cell>
        </row>
        <row r="6">
          <cell r="A6" t="str">
            <v>Male</v>
          </cell>
          <cell r="B6">
            <v>174793</v>
          </cell>
          <cell r="C6">
            <v>204044.57828799999</v>
          </cell>
          <cell r="D6">
            <v>6774187.7627100004</v>
          </cell>
          <cell r="E6">
            <v>59705415367.439636</v>
          </cell>
          <cell r="F6">
            <v>1203646079</v>
          </cell>
          <cell r="G6">
            <v>1502646687.847271</v>
          </cell>
        </row>
        <row r="9">
          <cell r="A9" t="str">
            <v>10,000-24,999</v>
          </cell>
          <cell r="B9">
            <v>3899</v>
          </cell>
          <cell r="C9">
            <v>4729.6942479999998</v>
          </cell>
          <cell r="D9">
            <v>544239.41154999996</v>
          </cell>
          <cell r="E9">
            <v>6280319436.2318497</v>
          </cell>
          <cell r="F9">
            <v>44447889</v>
          </cell>
          <cell r="G9">
            <v>54758145.698820002</v>
          </cell>
        </row>
        <row r="10">
          <cell r="A10" t="str">
            <v>1-9,999</v>
          </cell>
          <cell r="B10">
            <v>90297</v>
          </cell>
          <cell r="C10">
            <v>92909.972255000001</v>
          </cell>
          <cell r="D10">
            <v>3929522.6823</v>
          </cell>
          <cell r="E10">
            <v>9699959544.6629295</v>
          </cell>
          <cell r="F10">
            <v>159160480</v>
          </cell>
          <cell r="G10">
            <v>166399485.912002</v>
          </cell>
        </row>
        <row r="11">
          <cell r="A11" t="str">
            <v>25,000-49,999</v>
          </cell>
          <cell r="B11">
            <v>604</v>
          </cell>
          <cell r="C11">
            <v>744.61140699999999</v>
          </cell>
          <cell r="D11">
            <v>56992.197249999997</v>
          </cell>
          <cell r="E11">
            <v>1584221956.00928</v>
          </cell>
          <cell r="F11">
            <v>16946740</v>
          </cell>
          <cell r="G11">
            <v>20836608.248016998</v>
          </cell>
        </row>
        <row r="12">
          <cell r="A12" t="str">
            <v>50,000-99,999</v>
          </cell>
          <cell r="B12">
            <v>246</v>
          </cell>
          <cell r="C12">
            <v>300.42912899999999</v>
          </cell>
          <cell r="D12">
            <v>15785.076489999999</v>
          </cell>
          <cell r="E12">
            <v>869904855.61238003</v>
          </cell>
          <cell r="F12">
            <v>13496831</v>
          </cell>
          <cell r="G12">
            <v>16412913.972382</v>
          </cell>
        </row>
        <row r="13">
          <cell r="A13" t="str">
            <v>100,000+</v>
          </cell>
          <cell r="B13">
            <v>135</v>
          </cell>
          <cell r="C13">
            <v>130.642842</v>
          </cell>
          <cell r="D13">
            <v>6635.3872799999999</v>
          </cell>
          <cell r="E13">
            <v>971824524.48188996</v>
          </cell>
          <cell r="F13">
            <v>19292753</v>
          </cell>
          <cell r="G13">
            <v>19287829.124359999</v>
          </cell>
        </row>
        <row r="16">
          <cell r="A16" t="str">
            <v>10,000-24,999</v>
          </cell>
          <cell r="B16">
            <v>33944</v>
          </cell>
          <cell r="C16">
            <v>42158.218613999998</v>
          </cell>
          <cell r="D16">
            <v>1940069.4336600001</v>
          </cell>
          <cell r="E16">
            <v>23293841276.915154</v>
          </cell>
          <cell r="F16">
            <v>399354749</v>
          </cell>
          <cell r="G16">
            <v>500370461.63982803</v>
          </cell>
        </row>
        <row r="17">
          <cell r="A17" t="str">
            <v>1-9,999</v>
          </cell>
          <cell r="B17">
            <v>132679</v>
          </cell>
          <cell r="C17">
            <v>151195.40006099999</v>
          </cell>
          <cell r="D17">
            <v>4378475.5538499998</v>
          </cell>
          <cell r="E17">
            <v>15091216406.83614</v>
          </cell>
          <cell r="F17">
            <v>413002593</v>
          </cell>
          <cell r="G17">
            <v>465616519.23890197</v>
          </cell>
        </row>
        <row r="18">
          <cell r="A18" t="str">
            <v>25,000-49,999</v>
          </cell>
          <cell r="B18">
            <v>5143</v>
          </cell>
          <cell r="C18">
            <v>6721.125669</v>
          </cell>
          <cell r="D18">
            <v>307328.47339</v>
          </cell>
          <cell r="E18">
            <v>8757840789.6669502</v>
          </cell>
          <cell r="F18">
            <v>145077464</v>
          </cell>
          <cell r="G18">
            <v>192237383.994232</v>
          </cell>
        </row>
        <row r="19">
          <cell r="A19" t="str">
            <v>50,000-99,999</v>
          </cell>
          <cell r="B19">
            <v>2134</v>
          </cell>
          <cell r="C19">
            <v>2728.2196490000001</v>
          </cell>
          <cell r="D19">
            <v>102181.57891</v>
          </cell>
          <cell r="E19">
            <v>5730845248.2665005</v>
          </cell>
          <cell r="F19">
            <v>118459180</v>
          </cell>
          <cell r="G19">
            <v>152221660.27144</v>
          </cell>
        </row>
        <row r="20">
          <cell r="A20" t="str">
            <v>100,000+</v>
          </cell>
          <cell r="B20">
            <v>893</v>
          </cell>
          <cell r="C20">
            <v>1241.6142950000001</v>
          </cell>
          <cell r="D20">
            <v>46132.722900000001</v>
          </cell>
          <cell r="E20">
            <v>6831671645.7549</v>
          </cell>
          <cell r="F20">
            <v>127752093</v>
          </cell>
          <cell r="G20">
            <v>192200662.702869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8">
          <cell r="C8" t="str">
            <v>0</v>
          </cell>
          <cell r="D8">
            <v>154</v>
          </cell>
          <cell r="E8">
            <v>169.23795200000001</v>
          </cell>
          <cell r="F8">
            <v>389001.91457000002</v>
          </cell>
          <cell r="G8">
            <v>14133365158.151871</v>
          </cell>
          <cell r="H8">
            <v>4534952</v>
          </cell>
          <cell r="I8">
            <v>5220870.7288459996</v>
          </cell>
        </row>
        <row r="9">
          <cell r="C9" t="str">
            <v>10-17</v>
          </cell>
          <cell r="D9">
            <v>330</v>
          </cell>
          <cell r="E9">
            <v>271.41180000000003</v>
          </cell>
          <cell r="F9">
            <v>359924.66970999999</v>
          </cell>
          <cell r="G9">
            <v>16935477172.686081</v>
          </cell>
          <cell r="H9">
            <v>12075875</v>
          </cell>
          <cell r="I9">
            <v>12244575.477064</v>
          </cell>
        </row>
        <row r="10">
          <cell r="C10" t="str">
            <v>1-4</v>
          </cell>
          <cell r="D10">
            <v>186</v>
          </cell>
          <cell r="E10">
            <v>171.17820599999999</v>
          </cell>
          <cell r="F10">
            <v>364152.73921999999</v>
          </cell>
          <cell r="G10">
            <v>14652798885.90815</v>
          </cell>
          <cell r="H10">
            <v>6099535</v>
          </cell>
          <cell r="I10">
            <v>5691334.306481</v>
          </cell>
        </row>
        <row r="11">
          <cell r="C11" t="str">
            <v>18-24</v>
          </cell>
          <cell r="D11">
            <v>725</v>
          </cell>
          <cell r="E11">
            <v>716.83902499999999</v>
          </cell>
          <cell r="F11">
            <v>806573.22886999999</v>
          </cell>
          <cell r="G11">
            <v>67870774779.816872</v>
          </cell>
          <cell r="H11">
            <v>42884017</v>
          </cell>
          <cell r="I11">
            <v>52240663.079759002</v>
          </cell>
        </row>
        <row r="12">
          <cell r="C12" t="str">
            <v>25-29</v>
          </cell>
          <cell r="D12">
            <v>1225</v>
          </cell>
          <cell r="E12">
            <v>1549.6434819999999</v>
          </cell>
          <cell r="F12">
            <v>1354078.36158</v>
          </cell>
          <cell r="G12">
            <v>214113104500.4194</v>
          </cell>
          <cell r="H12">
            <v>117461488</v>
          </cell>
          <cell r="I12">
            <v>178330302.66457799</v>
          </cell>
        </row>
        <row r="13">
          <cell r="C13" t="str">
            <v>30-34</v>
          </cell>
          <cell r="D13">
            <v>2064</v>
          </cell>
          <cell r="E13">
            <v>2815.336761</v>
          </cell>
          <cell r="F13">
            <v>1918340.1610600001</v>
          </cell>
          <cell r="G13">
            <v>487333850224.42804</v>
          </cell>
          <cell r="H13">
            <v>299541228</v>
          </cell>
          <cell r="I13">
            <v>462143550.98768902</v>
          </cell>
        </row>
        <row r="14">
          <cell r="C14" t="str">
            <v>35-39</v>
          </cell>
          <cell r="D14">
            <v>2964</v>
          </cell>
          <cell r="E14">
            <v>4071.7102030000001</v>
          </cell>
          <cell r="F14">
            <v>1971022.38885</v>
          </cell>
          <cell r="G14">
            <v>608089900624.62878</v>
          </cell>
          <cell r="H14">
            <v>463159967</v>
          </cell>
          <cell r="I14">
            <v>766004461.34265196</v>
          </cell>
        </row>
        <row r="15">
          <cell r="C15" t="str">
            <v>40-49</v>
          </cell>
          <cell r="D15">
            <v>8039</v>
          </cell>
          <cell r="E15">
            <v>11357.413215</v>
          </cell>
          <cell r="F15">
            <v>2960323.58336</v>
          </cell>
          <cell r="G15">
            <v>939434275786.04138</v>
          </cell>
          <cell r="H15">
            <v>1280919739</v>
          </cell>
          <cell r="I15">
            <v>2089665708.348613</v>
          </cell>
        </row>
        <row r="16">
          <cell r="C16" t="str">
            <v>50-59</v>
          </cell>
          <cell r="D16">
            <v>11484</v>
          </cell>
          <cell r="E16">
            <v>15905.391294999999</v>
          </cell>
          <cell r="F16">
            <v>1607333.3766000001</v>
          </cell>
          <cell r="G16">
            <v>440813959020.86481</v>
          </cell>
          <cell r="H16">
            <v>1417107330</v>
          </cell>
          <cell r="I16">
            <v>2295451541.0318122</v>
          </cell>
        </row>
        <row r="17">
          <cell r="C17" t="str">
            <v>5-9</v>
          </cell>
          <cell r="D17">
            <v>196</v>
          </cell>
          <cell r="E17">
            <v>159.754367</v>
          </cell>
          <cell r="F17">
            <v>261811.36246999999</v>
          </cell>
          <cell r="G17">
            <v>10993101439.298349</v>
          </cell>
          <cell r="H17">
            <v>5886855</v>
          </cell>
          <cell r="I17">
            <v>5933948.633045</v>
          </cell>
        </row>
        <row r="18">
          <cell r="C18" t="str">
            <v>60-69</v>
          </cell>
          <cell r="D18">
            <v>11869</v>
          </cell>
          <cell r="E18">
            <v>14766.827284999999</v>
          </cell>
          <cell r="F18">
            <v>561088.73491999996</v>
          </cell>
          <cell r="G18">
            <v>110887507975.13132</v>
          </cell>
          <cell r="H18">
            <v>1053490436</v>
          </cell>
          <cell r="I18">
            <v>1509473193.1046679</v>
          </cell>
        </row>
        <row r="19">
          <cell r="C19" t="str">
            <v>70-79</v>
          </cell>
          <cell r="D19">
            <v>3255</v>
          </cell>
          <cell r="E19">
            <v>3616.1557969999999</v>
          </cell>
          <cell r="F19">
            <v>78923.603820000004</v>
          </cell>
          <cell r="G19">
            <v>16816180730.258711</v>
          </cell>
          <cell r="H19">
            <v>332598929</v>
          </cell>
          <cell r="I19">
            <v>479000056.093297</v>
          </cell>
        </row>
        <row r="20">
          <cell r="C20" t="str">
            <v>80+</v>
          </cell>
          <cell r="D20">
            <v>190</v>
          </cell>
          <cell r="E20">
            <v>233.344897</v>
          </cell>
          <cell r="F20">
            <v>3986.0697599999999</v>
          </cell>
          <cell r="G20">
            <v>2474108221.6282601</v>
          </cell>
          <cell r="H20">
            <v>60431293</v>
          </cell>
          <cell r="I20">
            <v>103576751.055814</v>
          </cell>
        </row>
        <row r="21">
          <cell r="C21" t="str">
            <v>0</v>
          </cell>
          <cell r="D21">
            <v>27</v>
          </cell>
          <cell r="E21">
            <v>38.031973000000001</v>
          </cell>
          <cell r="F21">
            <v>68306.287830000001</v>
          </cell>
          <cell r="G21">
            <v>2752246817.0675201</v>
          </cell>
          <cell r="H21">
            <v>697885</v>
          </cell>
          <cell r="I21">
            <v>1196181.6401770001</v>
          </cell>
        </row>
        <row r="22">
          <cell r="C22" t="str">
            <v>10-17</v>
          </cell>
          <cell r="D22">
            <v>132</v>
          </cell>
          <cell r="E22">
            <v>150.33165299999999</v>
          </cell>
          <cell r="F22">
            <v>104198.61515</v>
          </cell>
          <cell r="G22">
            <v>5766840813.1173496</v>
          </cell>
          <cell r="H22">
            <v>6294958</v>
          </cell>
          <cell r="I22">
            <v>7178449.9090170003</v>
          </cell>
        </row>
        <row r="23">
          <cell r="C23" t="str">
            <v>1-4</v>
          </cell>
          <cell r="D23">
            <v>36</v>
          </cell>
          <cell r="E23">
            <v>46.237001999999997</v>
          </cell>
          <cell r="F23">
            <v>71518.089240000001</v>
          </cell>
          <cell r="G23">
            <v>4088964347.6191802</v>
          </cell>
          <cell r="H23">
            <v>1195013</v>
          </cell>
          <cell r="I23">
            <v>1974572.7410019999</v>
          </cell>
        </row>
        <row r="24">
          <cell r="C24" t="str">
            <v>18-24</v>
          </cell>
          <cell r="D24">
            <v>308</v>
          </cell>
          <cell r="E24">
            <v>341.40138000000002</v>
          </cell>
          <cell r="F24">
            <v>185891.86296</v>
          </cell>
          <cell r="G24">
            <v>10616329268.39274</v>
          </cell>
          <cell r="H24">
            <v>11793420</v>
          </cell>
          <cell r="I24">
            <v>15870358.419296</v>
          </cell>
        </row>
        <row r="25">
          <cell r="C25" t="str">
            <v>25-29</v>
          </cell>
          <cell r="D25">
            <v>552</v>
          </cell>
          <cell r="E25">
            <v>626.30767300000002</v>
          </cell>
          <cell r="F25">
            <v>242387.91946</v>
          </cell>
          <cell r="G25">
            <v>23548843371.947727</v>
          </cell>
          <cell r="H25">
            <v>33745733</v>
          </cell>
          <cell r="I25">
            <v>42642843.431411996</v>
          </cell>
        </row>
        <row r="26">
          <cell r="C26" t="str">
            <v>30-34</v>
          </cell>
          <cell r="D26">
            <v>898</v>
          </cell>
          <cell r="E26">
            <v>1138.618011</v>
          </cell>
          <cell r="F26">
            <v>312391.16868</v>
          </cell>
          <cell r="G26">
            <v>41685368543.848709</v>
          </cell>
          <cell r="H26">
            <v>83103197</v>
          </cell>
          <cell r="I26">
            <v>98295044.927467003</v>
          </cell>
        </row>
        <row r="27">
          <cell r="C27" t="str">
            <v>35-39</v>
          </cell>
          <cell r="D27">
            <v>1373</v>
          </cell>
          <cell r="E27">
            <v>1667.884041</v>
          </cell>
          <cell r="F27">
            <v>310883.6703</v>
          </cell>
          <cell r="G27">
            <v>45463612322.135925</v>
          </cell>
          <cell r="H27">
            <v>97854243</v>
          </cell>
          <cell r="I27">
            <v>155893256.739968</v>
          </cell>
        </row>
        <row r="28">
          <cell r="C28" t="str">
            <v>40-49</v>
          </cell>
          <cell r="D28">
            <v>4109</v>
          </cell>
          <cell r="E28">
            <v>4563.825441</v>
          </cell>
          <cell r="F28">
            <v>459542.27914</v>
          </cell>
          <cell r="G28">
            <v>64661249958.701767</v>
          </cell>
          <cell r="H28">
            <v>320214499</v>
          </cell>
          <cell r="I28">
            <v>402348313.47926801</v>
          </cell>
        </row>
        <row r="29">
          <cell r="C29" t="str">
            <v>50-59</v>
          </cell>
          <cell r="D29">
            <v>5088</v>
          </cell>
          <cell r="E29">
            <v>5026.3309310000004</v>
          </cell>
          <cell r="F29">
            <v>216231.25532</v>
          </cell>
          <cell r="G29">
            <v>25260462068.345718</v>
          </cell>
          <cell r="H29">
            <v>330695205</v>
          </cell>
          <cell r="I29">
            <v>354057862.58341402</v>
          </cell>
        </row>
        <row r="30">
          <cell r="C30" t="str">
            <v>5-9</v>
          </cell>
          <cell r="D30">
            <v>51</v>
          </cell>
          <cell r="E30">
            <v>55.011709000000003</v>
          </cell>
          <cell r="F30">
            <v>55534.615530000003</v>
          </cell>
          <cell r="G30">
            <v>3418542249.4261999</v>
          </cell>
          <cell r="H30">
            <v>1596604</v>
          </cell>
          <cell r="I30">
            <v>2635154.5642949999</v>
          </cell>
        </row>
        <row r="31">
          <cell r="C31" t="str">
            <v>60-69</v>
          </cell>
          <cell r="D31">
            <v>3561</v>
          </cell>
          <cell r="E31">
            <v>3739.3727680000002</v>
          </cell>
          <cell r="F31">
            <v>67323.529769999994</v>
          </cell>
          <cell r="G31">
            <v>4768310382.4513397</v>
          </cell>
          <cell r="H31">
            <v>157949223</v>
          </cell>
          <cell r="I31">
            <v>179063272.99147299</v>
          </cell>
        </row>
        <row r="32">
          <cell r="C32" t="str">
            <v>70-79</v>
          </cell>
          <cell r="D32">
            <v>644</v>
          </cell>
          <cell r="E32">
            <v>739.97801800000002</v>
          </cell>
          <cell r="F32">
            <v>7794.0610299999998</v>
          </cell>
          <cell r="G32">
            <v>459547403.43169999</v>
          </cell>
          <cell r="H32">
            <v>32773113</v>
          </cell>
          <cell r="I32">
            <v>35864166.892448001</v>
          </cell>
        </row>
        <row r="33">
          <cell r="C33" t="str">
            <v>80+</v>
          </cell>
          <cell r="D33">
            <v>38</v>
          </cell>
          <cell r="E33">
            <v>53.223837000000003</v>
          </cell>
          <cell r="F33">
            <v>415.79514999999998</v>
          </cell>
          <cell r="G33">
            <v>40774439.583489999</v>
          </cell>
          <cell r="H33">
            <v>3338627</v>
          </cell>
          <cell r="I33">
            <v>5129532.3942900002</v>
          </cell>
        </row>
        <row r="34">
          <cell r="C34" t="str">
            <v>0</v>
          </cell>
          <cell r="D34">
            <v>73</v>
          </cell>
          <cell r="E34">
            <v>86.780006999999998</v>
          </cell>
          <cell r="F34">
            <v>367332.77373000002</v>
          </cell>
          <cell r="G34">
            <v>13376658079.973249</v>
          </cell>
          <cell r="H34">
            <v>2139000</v>
          </cell>
          <cell r="I34">
            <v>2872647.7139949999</v>
          </cell>
        </row>
        <row r="35">
          <cell r="C35" t="str">
            <v>10-17</v>
          </cell>
          <cell r="D35">
            <v>129</v>
          </cell>
          <cell r="E35">
            <v>131.04208</v>
          </cell>
          <cell r="F35">
            <v>328510.53466</v>
          </cell>
          <cell r="G35">
            <v>14757874536.310499</v>
          </cell>
          <cell r="H35">
            <v>4189534</v>
          </cell>
          <cell r="I35">
            <v>5304945.4227299998</v>
          </cell>
        </row>
        <row r="36">
          <cell r="C36" t="str">
            <v>1-4</v>
          </cell>
          <cell r="D36">
            <v>55</v>
          </cell>
          <cell r="E36">
            <v>83.279435000000007</v>
          </cell>
          <cell r="F36">
            <v>338436.65029000002</v>
          </cell>
          <cell r="G36">
            <v>13660342640.515181</v>
          </cell>
          <cell r="H36">
            <v>1603615</v>
          </cell>
          <cell r="I36">
            <v>2980894.2317420002</v>
          </cell>
        </row>
        <row r="37">
          <cell r="C37" t="str">
            <v>18-24</v>
          </cell>
          <cell r="D37">
            <v>404</v>
          </cell>
          <cell r="E37">
            <v>450.89060799999999</v>
          </cell>
          <cell r="F37">
            <v>806211.31319000002</v>
          </cell>
          <cell r="G37">
            <v>58588320545.872086</v>
          </cell>
          <cell r="H37">
            <v>20304622</v>
          </cell>
          <cell r="I37">
            <v>26029834.685871001</v>
          </cell>
        </row>
        <row r="38">
          <cell r="C38" t="str">
            <v>25-29</v>
          </cell>
          <cell r="D38">
            <v>735</v>
          </cell>
          <cell r="E38">
            <v>918.94347400000004</v>
          </cell>
          <cell r="F38">
            <v>1244332.7419799999</v>
          </cell>
          <cell r="G38">
            <v>152220159931.39896</v>
          </cell>
          <cell r="H38">
            <v>53752785</v>
          </cell>
          <cell r="I38">
            <v>77243763.188591003</v>
          </cell>
        </row>
        <row r="39">
          <cell r="C39" t="str">
            <v>30-34</v>
          </cell>
          <cell r="D39">
            <v>1127</v>
          </cell>
          <cell r="E39">
            <v>1588.3101469999999</v>
          </cell>
          <cell r="F39">
            <v>1551247.8674399999</v>
          </cell>
          <cell r="G39">
            <v>262610649454.61002</v>
          </cell>
          <cell r="H39">
            <v>108354585</v>
          </cell>
          <cell r="I39">
            <v>163768880.75569499</v>
          </cell>
        </row>
        <row r="40">
          <cell r="C40" t="str">
            <v>35-39</v>
          </cell>
          <cell r="D40">
            <v>1474</v>
          </cell>
          <cell r="E40">
            <v>2264.0503869999998</v>
          </cell>
          <cell r="F40">
            <v>1448993.0932799999</v>
          </cell>
          <cell r="G40">
            <v>264013110569.97772</v>
          </cell>
          <cell r="H40">
            <v>139343720</v>
          </cell>
          <cell r="I40">
            <v>237206133.782451</v>
          </cell>
        </row>
        <row r="41">
          <cell r="C41" t="str">
            <v>40-49</v>
          </cell>
          <cell r="D41">
            <v>3756</v>
          </cell>
          <cell r="E41">
            <v>6070.3089739999996</v>
          </cell>
          <cell r="F41">
            <v>2005259.9726100001</v>
          </cell>
          <cell r="G41">
            <v>326942055715.9978</v>
          </cell>
          <cell r="H41">
            <v>324814982</v>
          </cell>
          <cell r="I41">
            <v>556370402.66445398</v>
          </cell>
        </row>
        <row r="42">
          <cell r="C42" t="str">
            <v>50-59</v>
          </cell>
          <cell r="D42">
            <v>5559</v>
          </cell>
          <cell r="E42">
            <v>8029.1783290000003</v>
          </cell>
          <cell r="F42">
            <v>1016285.40532</v>
          </cell>
          <cell r="G42">
            <v>125374979035.92876</v>
          </cell>
          <cell r="H42">
            <v>346979128</v>
          </cell>
          <cell r="I42">
            <v>498896146.824157</v>
          </cell>
        </row>
        <row r="43">
          <cell r="C43" t="str">
            <v>5-9</v>
          </cell>
          <cell r="D43">
            <v>79</v>
          </cell>
          <cell r="E43">
            <v>73.309285000000003</v>
          </cell>
          <cell r="F43">
            <v>246556.52262</v>
          </cell>
          <cell r="G43">
            <v>10307209680.83124</v>
          </cell>
          <cell r="H43">
            <v>2310717</v>
          </cell>
          <cell r="I43">
            <v>2740594.8838499999</v>
          </cell>
        </row>
        <row r="44">
          <cell r="C44" t="str">
            <v>60-69</v>
          </cell>
          <cell r="D44">
            <v>7563</v>
          </cell>
          <cell r="E44">
            <v>9414.4879440000004</v>
          </cell>
          <cell r="F44">
            <v>453423.41310000001</v>
          </cell>
          <cell r="G44">
            <v>44082983830.652306</v>
          </cell>
          <cell r="H44">
            <v>352722958</v>
          </cell>
          <cell r="I44">
            <v>527819311.23283303</v>
          </cell>
        </row>
        <row r="45">
          <cell r="C45" t="str">
            <v>70-79</v>
          </cell>
          <cell r="D45">
            <v>3727</v>
          </cell>
          <cell r="E45">
            <v>3905.1338569999998</v>
          </cell>
          <cell r="F45">
            <v>108630.62744</v>
          </cell>
          <cell r="G45">
            <v>19229802589.605221</v>
          </cell>
          <cell r="H45">
            <v>296548537</v>
          </cell>
          <cell r="I45">
            <v>438735208.22187698</v>
          </cell>
        </row>
        <row r="46">
          <cell r="C46" t="str">
            <v>80+</v>
          </cell>
          <cell r="D46">
            <v>348</v>
          </cell>
          <cell r="E46">
            <v>420.94627700000001</v>
          </cell>
          <cell r="F46">
            <v>9012.5123800000001</v>
          </cell>
          <cell r="G46">
            <v>4537412854.3761101</v>
          </cell>
          <cell r="H46">
            <v>108040225</v>
          </cell>
          <cell r="I46">
            <v>167816149.49320301</v>
          </cell>
        </row>
        <row r="47">
          <cell r="C47" t="str">
            <v>0</v>
          </cell>
          <cell r="D47">
            <v>6</v>
          </cell>
          <cell r="E47">
            <v>17.769698999999999</v>
          </cell>
          <cell r="F47">
            <v>63556.865299999998</v>
          </cell>
          <cell r="G47">
            <v>2565117369.1227398</v>
          </cell>
          <cell r="H47">
            <v>158900</v>
          </cell>
          <cell r="I47">
            <v>600514.27626499999</v>
          </cell>
        </row>
        <row r="48">
          <cell r="C48" t="str">
            <v>10-17</v>
          </cell>
          <cell r="D48">
            <v>36</v>
          </cell>
          <cell r="E48">
            <v>70.284820999999994</v>
          </cell>
          <cell r="F48">
            <v>88617.569040000002</v>
          </cell>
          <cell r="G48">
            <v>4706778788.9560003</v>
          </cell>
          <cell r="H48">
            <v>1132941</v>
          </cell>
          <cell r="I48">
            <v>2863414.6927499999</v>
          </cell>
        </row>
        <row r="49">
          <cell r="C49" t="str">
            <v>1-4</v>
          </cell>
          <cell r="D49">
            <v>13</v>
          </cell>
          <cell r="E49">
            <v>20.206206000000002</v>
          </cell>
          <cell r="F49">
            <v>65231.030650000001</v>
          </cell>
          <cell r="G49">
            <v>3669151129.0448298</v>
          </cell>
          <cell r="H49">
            <v>527538</v>
          </cell>
          <cell r="I49">
            <v>910871.55295899999</v>
          </cell>
        </row>
        <row r="50">
          <cell r="C50" t="str">
            <v>18-24</v>
          </cell>
          <cell r="D50">
            <v>150</v>
          </cell>
          <cell r="E50">
            <v>185.65279699999999</v>
          </cell>
          <cell r="F50">
            <v>151677.68236999999</v>
          </cell>
          <cell r="G50">
            <v>7341392544.11658</v>
          </cell>
          <cell r="H50">
            <v>4597696</v>
          </cell>
          <cell r="I50">
            <v>6606936.0426230002</v>
          </cell>
        </row>
        <row r="51">
          <cell r="C51" t="str">
            <v>25-29</v>
          </cell>
          <cell r="D51">
            <v>238</v>
          </cell>
          <cell r="E51">
            <v>309.80626000000001</v>
          </cell>
          <cell r="F51">
            <v>163610.06529</v>
          </cell>
          <cell r="G51">
            <v>11554538275.11883</v>
          </cell>
          <cell r="H51">
            <v>9857616</v>
          </cell>
          <cell r="I51">
            <v>14561351.014775001</v>
          </cell>
        </row>
        <row r="52">
          <cell r="C52" t="str">
            <v>30-34</v>
          </cell>
          <cell r="D52">
            <v>401</v>
          </cell>
          <cell r="E52">
            <v>559.55337999999995</v>
          </cell>
          <cell r="F52">
            <v>192019.40091999999</v>
          </cell>
          <cell r="G52">
            <v>16519988823.015921</v>
          </cell>
          <cell r="H52">
            <v>18557555</v>
          </cell>
          <cell r="I52">
            <v>29735073.441854998</v>
          </cell>
        </row>
        <row r="53">
          <cell r="C53" t="str">
            <v>35-39</v>
          </cell>
          <cell r="D53">
            <v>595</v>
          </cell>
          <cell r="E53">
            <v>867.08548599999995</v>
          </cell>
          <cell r="F53">
            <v>193810.76683000001</v>
          </cell>
          <cell r="G53">
            <v>17267389775.773941</v>
          </cell>
          <cell r="H53">
            <v>31298737</v>
          </cell>
          <cell r="I53">
            <v>46110837.066373996</v>
          </cell>
        </row>
        <row r="54">
          <cell r="C54" t="str">
            <v>40-49</v>
          </cell>
          <cell r="D54">
            <v>2226</v>
          </cell>
          <cell r="E54">
            <v>2607.939163</v>
          </cell>
          <cell r="F54">
            <v>305359.18033</v>
          </cell>
          <cell r="G54">
            <v>23518044111.800598</v>
          </cell>
          <cell r="H54">
            <v>85050077</v>
          </cell>
          <cell r="I54">
            <v>118076929.12444299</v>
          </cell>
        </row>
        <row r="55">
          <cell r="C55" t="str">
            <v>50-59</v>
          </cell>
          <cell r="D55">
            <v>3388</v>
          </cell>
          <cell r="E55">
            <v>3387.922587</v>
          </cell>
          <cell r="F55">
            <v>166593.91146</v>
          </cell>
          <cell r="G55">
            <v>9401856239.6086693</v>
          </cell>
          <cell r="H55">
            <v>91666777</v>
          </cell>
          <cell r="I55">
            <v>111709826.266775</v>
          </cell>
        </row>
        <row r="56">
          <cell r="C56" t="str">
            <v>5-9</v>
          </cell>
          <cell r="D56">
            <v>19</v>
          </cell>
          <cell r="E56">
            <v>22.060970000000001</v>
          </cell>
          <cell r="F56">
            <v>50116.72595</v>
          </cell>
          <cell r="G56">
            <v>3057896100.7570901</v>
          </cell>
          <cell r="H56">
            <v>1170913</v>
          </cell>
          <cell r="I56">
            <v>1074291.370962</v>
          </cell>
        </row>
        <row r="57">
          <cell r="C57" t="str">
            <v>60-69</v>
          </cell>
          <cell r="D57">
            <v>4027</v>
          </cell>
          <cell r="E57">
            <v>3900.2934519999999</v>
          </cell>
          <cell r="F57">
            <v>91570.264500000005</v>
          </cell>
          <cell r="G57">
            <v>3736948139.8983498</v>
          </cell>
          <cell r="H57">
            <v>101658913</v>
          </cell>
          <cell r="I57">
            <v>106916438.18718401</v>
          </cell>
        </row>
        <row r="58">
          <cell r="C58" t="str">
            <v>70-79</v>
          </cell>
          <cell r="D58">
            <v>866</v>
          </cell>
          <cell r="E58">
            <v>726.32087000000001</v>
          </cell>
          <cell r="F58">
            <v>11425.61326</v>
          </cell>
          <cell r="G58">
            <v>1003231882.60498</v>
          </cell>
          <cell r="H58">
            <v>59998268</v>
          </cell>
          <cell r="I58">
            <v>42674961.291227996</v>
          </cell>
        </row>
        <row r="59">
          <cell r="C59" t="str">
            <v>80+</v>
          </cell>
          <cell r="D59">
            <v>71</v>
          </cell>
          <cell r="E59">
            <v>63.077173999999999</v>
          </cell>
          <cell r="F59">
            <v>711.06614000000002</v>
          </cell>
          <cell r="G59">
            <v>119415740.15667</v>
          </cell>
          <cell r="H59">
            <v>10779314</v>
          </cell>
          <cell r="I59">
            <v>8698744.4818019997</v>
          </cell>
        </row>
        <row r="62">
          <cell r="C62" t="str">
            <v>1</v>
          </cell>
          <cell r="D62">
            <v>514</v>
          </cell>
          <cell r="E62">
            <v>619.35582899999997</v>
          </cell>
          <cell r="F62">
            <v>836120.18234000006</v>
          </cell>
          <cell r="G62">
            <v>379239749598.64032</v>
          </cell>
          <cell r="H62">
            <v>179188112</v>
          </cell>
          <cell r="I62">
            <v>294028597.65802902</v>
          </cell>
        </row>
        <row r="63">
          <cell r="C63" t="str">
            <v>11-15</v>
          </cell>
          <cell r="D63">
            <v>9604</v>
          </cell>
          <cell r="E63">
            <v>13097.084412</v>
          </cell>
          <cell r="F63">
            <v>2447706.7861799998</v>
          </cell>
          <cell r="G63">
            <v>327740573903.37469</v>
          </cell>
          <cell r="H63">
            <v>1050554934</v>
          </cell>
          <cell r="I63">
            <v>1700466855.6353769</v>
          </cell>
        </row>
        <row r="64">
          <cell r="C64" t="str">
            <v>16-20</v>
          </cell>
          <cell r="D64">
            <v>15469</v>
          </cell>
          <cell r="E64">
            <v>20298.184101999999</v>
          </cell>
          <cell r="F64">
            <v>2346062.9652</v>
          </cell>
          <cell r="G64">
            <v>213735302422.6376</v>
          </cell>
          <cell r="H64">
            <v>1168555314</v>
          </cell>
          <cell r="I64">
            <v>1759228654.2994421</v>
          </cell>
        </row>
        <row r="65">
          <cell r="C65" t="str">
            <v>2</v>
          </cell>
          <cell r="D65">
            <v>755</v>
          </cell>
          <cell r="E65">
            <v>908.11199099999999</v>
          </cell>
          <cell r="F65">
            <v>870077.07405000005</v>
          </cell>
          <cell r="G65">
            <v>383899351284.58264</v>
          </cell>
          <cell r="H65">
            <v>229025864</v>
          </cell>
          <cell r="I65">
            <v>399171080.80053598</v>
          </cell>
        </row>
        <row r="66">
          <cell r="C66" t="str">
            <v>21-25</v>
          </cell>
          <cell r="D66">
            <v>7388</v>
          </cell>
          <cell r="E66">
            <v>9584.5327930000003</v>
          </cell>
          <cell r="F66">
            <v>993088.03677999997</v>
          </cell>
          <cell r="G66">
            <v>60448836722.408768</v>
          </cell>
          <cell r="H66">
            <v>452295149</v>
          </cell>
          <cell r="I66">
            <v>619412169.73176396</v>
          </cell>
        </row>
        <row r="67">
          <cell r="C67" t="str">
            <v>3</v>
          </cell>
          <cell r="D67">
            <v>966</v>
          </cell>
          <cell r="E67">
            <v>1119.6586299999999</v>
          </cell>
          <cell r="F67">
            <v>851206.04758999997</v>
          </cell>
          <cell r="G67">
            <v>346398671918.41266</v>
          </cell>
          <cell r="H67">
            <v>313667613</v>
          </cell>
          <cell r="I67">
            <v>436661720.07218403</v>
          </cell>
        </row>
        <row r="68">
          <cell r="C68" t="str">
            <v>4-5</v>
          </cell>
          <cell r="D68">
            <v>1930</v>
          </cell>
          <cell r="E68">
            <v>2283.5140550000001</v>
          </cell>
          <cell r="F68">
            <v>1371484.57299</v>
          </cell>
          <cell r="G68">
            <v>476782056254.0293</v>
          </cell>
          <cell r="H68">
            <v>538347100</v>
          </cell>
          <cell r="I68">
            <v>786679312.70304704</v>
          </cell>
        </row>
        <row r="69">
          <cell r="C69" t="str">
            <v>6-10</v>
          </cell>
          <cell r="D69">
            <v>6055</v>
          </cell>
          <cell r="E69">
            <v>7893.8024729999997</v>
          </cell>
          <cell r="F69">
            <v>2920814.52966</v>
          </cell>
          <cell r="G69">
            <v>756303862415.1759</v>
          </cell>
          <cell r="H69">
            <v>1164557558</v>
          </cell>
          <cell r="I69">
            <v>1969328565.953939</v>
          </cell>
        </row>
        <row r="70">
          <cell r="C70" t="str">
            <v>1</v>
          </cell>
          <cell r="D70">
            <v>154</v>
          </cell>
          <cell r="E70">
            <v>144.12823900000001</v>
          </cell>
          <cell r="F70">
            <v>118085.35965</v>
          </cell>
          <cell r="G70">
            <v>27357882272.230881</v>
          </cell>
          <cell r="H70">
            <v>23126358</v>
          </cell>
          <cell r="I70">
            <v>31956365.030908</v>
          </cell>
        </row>
        <row r="71">
          <cell r="C71" t="str">
            <v>11-15</v>
          </cell>
          <cell r="D71">
            <v>3435</v>
          </cell>
          <cell r="E71">
            <v>3691.169742</v>
          </cell>
          <cell r="F71">
            <v>409730.47340000002</v>
          </cell>
          <cell r="G71">
            <v>32966978478.882633</v>
          </cell>
          <cell r="H71">
            <v>211875216</v>
          </cell>
          <cell r="I71">
            <v>275601154.77323997</v>
          </cell>
        </row>
        <row r="72">
          <cell r="C72" t="str">
            <v>16-20</v>
          </cell>
          <cell r="D72">
            <v>6620</v>
          </cell>
          <cell r="E72">
            <v>7332.0753169999998</v>
          </cell>
          <cell r="F72">
            <v>491646.58627999999</v>
          </cell>
          <cell r="G72">
            <v>28410888328.036007</v>
          </cell>
          <cell r="H72">
            <v>319584277</v>
          </cell>
          <cell r="I72">
            <v>393274253.38761401</v>
          </cell>
        </row>
        <row r="73">
          <cell r="C73" t="str">
            <v>2</v>
          </cell>
          <cell r="D73">
            <v>233</v>
          </cell>
          <cell r="E73">
            <v>183.79025999999999</v>
          </cell>
          <cell r="F73">
            <v>104917.77132</v>
          </cell>
          <cell r="G73">
            <v>23072152256.152153</v>
          </cell>
          <cell r="H73">
            <v>52893549</v>
          </cell>
          <cell r="I73">
            <v>38426128.551234998</v>
          </cell>
        </row>
        <row r="74">
          <cell r="C74" t="str">
            <v>21-25</v>
          </cell>
          <cell r="D74">
            <v>3650</v>
          </cell>
          <cell r="E74">
            <v>4136.1656110000004</v>
          </cell>
          <cell r="F74">
            <v>271944.35606999998</v>
          </cell>
          <cell r="G74">
            <v>11338663264.093731</v>
          </cell>
          <cell r="H74">
            <v>148673235</v>
          </cell>
          <cell r="I74">
            <v>189264455.81562501</v>
          </cell>
        </row>
        <row r="75">
          <cell r="C75" t="str">
            <v>3</v>
          </cell>
          <cell r="D75">
            <v>266</v>
          </cell>
          <cell r="E75">
            <v>237.13453100000001</v>
          </cell>
          <cell r="F75">
            <v>106323.67705</v>
          </cell>
          <cell r="G75">
            <v>21720883374.554192</v>
          </cell>
          <cell r="H75">
            <v>36871758</v>
          </cell>
          <cell r="I75">
            <v>45394273.095650002</v>
          </cell>
        </row>
        <row r="76">
          <cell r="C76" t="str">
            <v>4-5</v>
          </cell>
          <cell r="D76">
            <v>564</v>
          </cell>
          <cell r="E76">
            <v>530.19616199999996</v>
          </cell>
          <cell r="F76">
            <v>187285.37497999999</v>
          </cell>
          <cell r="G76">
            <v>33647324424.580502</v>
          </cell>
          <cell r="H76">
            <v>83411648</v>
          </cell>
          <cell r="I76">
            <v>88715353.089787006</v>
          </cell>
        </row>
        <row r="77">
          <cell r="C77" t="str">
            <v>6-10</v>
          </cell>
          <cell r="D77">
            <v>1895</v>
          </cell>
          <cell r="E77">
            <v>1931.894575</v>
          </cell>
          <cell r="F77">
            <v>412485.55080999999</v>
          </cell>
          <cell r="G77">
            <v>54016319587.539291</v>
          </cell>
          <cell r="H77">
            <v>204815679</v>
          </cell>
          <cell r="I77">
            <v>239517026.969468</v>
          </cell>
        </row>
        <row r="78">
          <cell r="C78" t="str">
            <v>1</v>
          </cell>
          <cell r="D78">
            <v>254</v>
          </cell>
          <cell r="E78">
            <v>353.088482</v>
          </cell>
          <cell r="F78">
            <v>671559.87980999995</v>
          </cell>
          <cell r="G78">
            <v>172225387689.42538</v>
          </cell>
          <cell r="H78">
            <v>43668829</v>
          </cell>
          <cell r="I78">
            <v>114134416.433944</v>
          </cell>
        </row>
        <row r="79">
          <cell r="C79" t="str">
            <v>11-15</v>
          </cell>
          <cell r="D79">
            <v>6680</v>
          </cell>
          <cell r="E79">
            <v>9294.4074849999997</v>
          </cell>
          <cell r="F79">
            <v>2037602.81666</v>
          </cell>
          <cell r="G79">
            <v>160348150748.55576</v>
          </cell>
          <cell r="H79">
            <v>457557718</v>
          </cell>
          <cell r="I79">
            <v>708605313.35385799</v>
          </cell>
        </row>
        <row r="80">
          <cell r="C80" t="str">
            <v>16-20</v>
          </cell>
          <cell r="D80">
            <v>8064</v>
          </cell>
          <cell r="E80">
            <v>11505.125099000001</v>
          </cell>
          <cell r="F80">
            <v>1771587.8809</v>
          </cell>
          <cell r="G80">
            <v>92457851249.472427</v>
          </cell>
          <cell r="H80">
            <v>328322017</v>
          </cell>
          <cell r="I80">
            <v>520190887.23224002</v>
          </cell>
        </row>
        <row r="81">
          <cell r="C81" t="str">
            <v>2</v>
          </cell>
          <cell r="D81">
            <v>373</v>
          </cell>
          <cell r="E81">
            <v>490.905327</v>
          </cell>
          <cell r="F81">
            <v>669420.37950000004</v>
          </cell>
          <cell r="G81">
            <v>164695445988.61374</v>
          </cell>
          <cell r="H81">
            <v>119763875</v>
          </cell>
          <cell r="I81">
            <v>143273834.16227099</v>
          </cell>
        </row>
        <row r="82">
          <cell r="C82" t="str">
            <v>21-25</v>
          </cell>
          <cell r="D82">
            <v>4115</v>
          </cell>
          <cell r="E82">
            <v>5169.7010799999998</v>
          </cell>
          <cell r="F82">
            <v>695361.31542999996</v>
          </cell>
          <cell r="G82">
            <v>22963287088.198921</v>
          </cell>
          <cell r="H82">
            <v>100775358</v>
          </cell>
          <cell r="I82">
            <v>139613177.99103999</v>
          </cell>
        </row>
        <row r="83">
          <cell r="C83" t="str">
            <v>3</v>
          </cell>
          <cell r="D83">
            <v>524</v>
          </cell>
          <cell r="E83">
            <v>578.36208299999998</v>
          </cell>
          <cell r="F83">
            <v>663031.64665999997</v>
          </cell>
          <cell r="G83">
            <v>150479794025.38406</v>
          </cell>
          <cell r="H83">
            <v>91395285</v>
          </cell>
          <cell r="I83">
            <v>141752612.24366501</v>
          </cell>
        </row>
        <row r="84">
          <cell r="C84" t="str">
            <v>4-5</v>
          </cell>
          <cell r="D84">
            <v>1055</v>
          </cell>
          <cell r="E84">
            <v>1209.5079949999999</v>
          </cell>
          <cell r="F84">
            <v>1096345.75709</v>
          </cell>
          <cell r="G84">
            <v>213404991060.24484</v>
          </cell>
          <cell r="H84">
            <v>204379786</v>
          </cell>
          <cell r="I84">
            <v>257777830.592278</v>
          </cell>
        </row>
        <row r="85">
          <cell r="C85" t="str">
            <v>6-10</v>
          </cell>
          <cell r="D85">
            <v>3964</v>
          </cell>
          <cell r="E85">
            <v>4835.5632530000003</v>
          </cell>
          <cell r="F85">
            <v>2319323.7519899998</v>
          </cell>
          <cell r="G85">
            <v>333126651616.15411</v>
          </cell>
          <cell r="H85">
            <v>415241540</v>
          </cell>
          <cell r="I85">
            <v>682436841.09215295</v>
          </cell>
        </row>
        <row r="86">
          <cell r="C86" t="str">
            <v>1</v>
          </cell>
          <cell r="D86">
            <v>57</v>
          </cell>
          <cell r="E86">
            <v>64.222449999999995</v>
          </cell>
          <cell r="F86">
            <v>70739.111309999993</v>
          </cell>
          <cell r="G86">
            <v>10773067463.54637</v>
          </cell>
          <cell r="H86">
            <v>5666407</v>
          </cell>
          <cell r="I86">
            <v>10197918.803664001</v>
          </cell>
        </row>
        <row r="87">
          <cell r="C87" t="str">
            <v>11-15</v>
          </cell>
          <cell r="D87">
            <v>2857</v>
          </cell>
          <cell r="E87">
            <v>2914.9730009999998</v>
          </cell>
          <cell r="F87">
            <v>339309.74709000002</v>
          </cell>
          <cell r="G87">
            <v>18201851716.174992</v>
          </cell>
          <cell r="H87">
            <v>108368983</v>
          </cell>
          <cell r="I87">
            <v>129465388.61056501</v>
          </cell>
        </row>
        <row r="88">
          <cell r="C88" t="str">
            <v>16-20</v>
          </cell>
          <cell r="D88">
            <v>4876</v>
          </cell>
          <cell r="E88">
            <v>5540.5870000000004</v>
          </cell>
          <cell r="F88">
            <v>401214.255</v>
          </cell>
          <cell r="G88">
            <v>14701518370.72303</v>
          </cell>
          <cell r="H88">
            <v>118422238</v>
          </cell>
          <cell r="I88">
            <v>158046633.99637201</v>
          </cell>
        </row>
        <row r="89">
          <cell r="C89" t="str">
            <v>2</v>
          </cell>
          <cell r="D89">
            <v>90</v>
          </cell>
          <cell r="E89">
            <v>82.137118000000001</v>
          </cell>
          <cell r="F89">
            <v>62077.504719999997</v>
          </cell>
          <cell r="G89">
            <v>8962368352.3936596</v>
          </cell>
          <cell r="H89">
            <v>8705046</v>
          </cell>
          <cell r="I89">
            <v>12551098.982576</v>
          </cell>
        </row>
        <row r="90">
          <cell r="C90" t="str">
            <v>21-25</v>
          </cell>
          <cell r="D90">
            <v>2384</v>
          </cell>
          <cell r="E90">
            <v>2622.2783450000002</v>
          </cell>
          <cell r="F90">
            <v>197937.58567999999</v>
          </cell>
          <cell r="G90">
            <v>4555093363.7193098</v>
          </cell>
          <cell r="H90">
            <v>45527585</v>
          </cell>
          <cell r="I90">
            <v>48413692.364432</v>
          </cell>
        </row>
        <row r="91">
          <cell r="C91" t="str">
            <v>3</v>
          </cell>
          <cell r="D91">
            <v>118</v>
          </cell>
          <cell r="E91">
            <v>105.324085</v>
          </cell>
          <cell r="F91">
            <v>64615.41547</v>
          </cell>
          <cell r="G91">
            <v>8528874880.5623999</v>
          </cell>
          <cell r="H91">
            <v>19871532</v>
          </cell>
          <cell r="I91">
            <v>14033418.728364</v>
          </cell>
        </row>
        <row r="92">
          <cell r="C92" t="str">
            <v>4-5</v>
          </cell>
          <cell r="D92">
            <v>303</v>
          </cell>
          <cell r="E92">
            <v>244.12553399999999</v>
          </cell>
          <cell r="F92">
            <v>118308.88287</v>
          </cell>
          <cell r="G92">
            <v>13981075732.740379</v>
          </cell>
          <cell r="H92">
            <v>33952757</v>
          </cell>
          <cell r="I92">
            <v>28250854.263563</v>
          </cell>
        </row>
        <row r="93">
          <cell r="C93" t="str">
            <v>6-10</v>
          </cell>
          <cell r="D93">
            <v>1351</v>
          </cell>
          <cell r="E93">
            <v>1164.3253319999999</v>
          </cell>
          <cell r="F93">
            <v>290097.63990000001</v>
          </cell>
          <cell r="G93">
            <v>24757899040.115059</v>
          </cell>
          <cell r="H93">
            <v>75940697</v>
          </cell>
          <cell r="I93">
            <v>89581183.060459003</v>
          </cell>
        </row>
        <row r="96">
          <cell r="C96" t="str">
            <v>1,000,000-2,499,999</v>
          </cell>
          <cell r="D96">
            <v>699</v>
          </cell>
          <cell r="E96">
            <v>1269.7484509999999</v>
          </cell>
          <cell r="F96">
            <v>645758.60794000002</v>
          </cell>
          <cell r="G96">
            <v>784581777492.29407</v>
          </cell>
          <cell r="H96">
            <v>841021555</v>
          </cell>
          <cell r="I96">
            <v>1563063801.168611</v>
          </cell>
        </row>
        <row r="97">
          <cell r="C97" t="str">
            <v>10,000-24,999</v>
          </cell>
          <cell r="D97">
            <v>6952</v>
          </cell>
          <cell r="E97">
            <v>7680.5538409999999</v>
          </cell>
          <cell r="F97">
            <v>1093064.8522900001</v>
          </cell>
          <cell r="G97">
            <v>14629397167.09252</v>
          </cell>
          <cell r="H97">
            <v>89379971</v>
          </cell>
          <cell r="I97">
            <v>100535030.486562</v>
          </cell>
        </row>
        <row r="98">
          <cell r="C98" t="str">
            <v>100,000-249,999</v>
          </cell>
          <cell r="D98">
            <v>9739</v>
          </cell>
          <cell r="E98">
            <v>14167.150952</v>
          </cell>
          <cell r="F98">
            <v>3810390.3280600002</v>
          </cell>
          <cell r="G98">
            <v>489272880862.35706</v>
          </cell>
          <cell r="H98">
            <v>1210531440</v>
          </cell>
          <cell r="I98">
            <v>1797460784.9134569</v>
          </cell>
        </row>
        <row r="99">
          <cell r="C99" t="str">
            <v>1-9,999</v>
          </cell>
          <cell r="D99">
            <v>3702</v>
          </cell>
          <cell r="E99">
            <v>3743.3201949999998</v>
          </cell>
          <cell r="F99">
            <v>219613.25998</v>
          </cell>
          <cell r="G99">
            <v>1166360709.9851899</v>
          </cell>
          <cell r="H99">
            <v>20089244</v>
          </cell>
          <cell r="I99">
            <v>19975087.469746001</v>
          </cell>
        </row>
        <row r="100">
          <cell r="C100" t="str">
            <v>2,500,000-4,999,999</v>
          </cell>
          <cell r="D100">
            <v>78</v>
          </cell>
          <cell r="E100">
            <v>121.959907</v>
          </cell>
          <cell r="F100">
            <v>48403.718820000002</v>
          </cell>
          <cell r="G100">
            <v>150501837832.35086</v>
          </cell>
          <cell r="H100">
            <v>247521413</v>
          </cell>
          <cell r="I100">
            <v>386800301.88616699</v>
          </cell>
        </row>
        <row r="101">
          <cell r="C101" t="str">
            <v>25,000-49,999</v>
          </cell>
          <cell r="D101">
            <v>7587</v>
          </cell>
          <cell r="E101">
            <v>9328.8378319999993</v>
          </cell>
          <cell r="F101">
            <v>1453246.9534199999</v>
          </cell>
          <cell r="G101">
            <v>41822590871.696686</v>
          </cell>
          <cell r="H101">
            <v>220704852</v>
          </cell>
          <cell r="I101">
            <v>273081855.26523501</v>
          </cell>
        </row>
        <row r="102">
          <cell r="C102" t="str">
            <v>250,000-499,999</v>
          </cell>
          <cell r="D102">
            <v>2906</v>
          </cell>
          <cell r="E102">
            <v>4484.2459239999998</v>
          </cell>
          <cell r="F102">
            <v>1861549.5994299999</v>
          </cell>
          <cell r="G102">
            <v>540597482620.2782</v>
          </cell>
          <cell r="H102">
            <v>844637458</v>
          </cell>
          <cell r="I102">
            <v>1319459604.6291809</v>
          </cell>
        </row>
        <row r="103">
          <cell r="C103" t="str">
            <v>5,000,000+</v>
          </cell>
          <cell r="D103">
            <v>35</v>
          </cell>
          <cell r="E103">
            <v>61.472769</v>
          </cell>
          <cell r="F103">
            <v>21684.403750000001</v>
          </cell>
          <cell r="G103">
            <v>163126851055.25049</v>
          </cell>
          <cell r="H103">
            <v>288147869</v>
          </cell>
          <cell r="I103">
            <v>466303491.26926899</v>
          </cell>
        </row>
        <row r="104">
          <cell r="C104" t="str">
            <v>50,000-99,999</v>
          </cell>
          <cell r="D104">
            <v>9591</v>
          </cell>
          <cell r="E104">
            <v>12628.549358</v>
          </cell>
          <cell r="F104">
            <v>2369355.4449399998</v>
          </cell>
          <cell r="G104">
            <v>133598476584.32614</v>
          </cell>
          <cell r="H104">
            <v>543560742</v>
          </cell>
          <cell r="I104">
            <v>721306565.68530405</v>
          </cell>
        </row>
        <row r="105">
          <cell r="C105" t="str">
            <v>500,000-999,999</v>
          </cell>
          <cell r="D105">
            <v>1392</v>
          </cell>
          <cell r="E105">
            <v>2318.4050560000001</v>
          </cell>
          <cell r="F105">
            <v>1113493.0261599999</v>
          </cell>
          <cell r="G105">
            <v>625250749323.63074</v>
          </cell>
          <cell r="H105">
            <v>790597100</v>
          </cell>
          <cell r="I105">
            <v>1316990434.080786</v>
          </cell>
        </row>
        <row r="106">
          <cell r="C106" t="str">
            <v>1,000,000-2,499,999</v>
          </cell>
          <cell r="D106">
            <v>78</v>
          </cell>
          <cell r="E106">
            <v>108.586209</v>
          </cell>
          <cell r="F106">
            <v>24749.589840000001</v>
          </cell>
          <cell r="G106">
            <v>29360604574.161751</v>
          </cell>
          <cell r="H106">
            <v>90872983</v>
          </cell>
          <cell r="I106">
            <v>134568106.49399799</v>
          </cell>
        </row>
        <row r="107">
          <cell r="C107" t="str">
            <v>10,000-24,999</v>
          </cell>
          <cell r="D107">
            <v>4181</v>
          </cell>
          <cell r="E107">
            <v>4198.4340410000004</v>
          </cell>
          <cell r="F107">
            <v>299207.43239999999</v>
          </cell>
          <cell r="G107">
            <v>3788678116.5163999</v>
          </cell>
          <cell r="H107">
            <v>52688223</v>
          </cell>
          <cell r="I107">
            <v>54374596.669545002</v>
          </cell>
        </row>
        <row r="108">
          <cell r="C108" t="str">
            <v>100,000-249,999</v>
          </cell>
          <cell r="D108">
            <v>2573</v>
          </cell>
          <cell r="E108">
            <v>3092.0161389999998</v>
          </cell>
          <cell r="F108">
            <v>578677.68470999994</v>
          </cell>
          <cell r="G108">
            <v>70709434638.712219</v>
          </cell>
          <cell r="H108">
            <v>309903086</v>
          </cell>
          <cell r="I108">
            <v>377486094.679968</v>
          </cell>
        </row>
        <row r="109">
          <cell r="C109" t="str">
            <v>1-9,999</v>
          </cell>
          <cell r="D109">
            <v>2365</v>
          </cell>
          <cell r="E109">
            <v>2159.1145120000001</v>
          </cell>
          <cell r="F109">
            <v>99860.762010000006</v>
          </cell>
          <cell r="G109">
            <v>523240371.82310998</v>
          </cell>
          <cell r="H109">
            <v>12844819</v>
          </cell>
          <cell r="I109">
            <v>11622896.353459001</v>
          </cell>
        </row>
        <row r="110">
          <cell r="C110" t="str">
            <v>2,500,000-4,999,999</v>
          </cell>
          <cell r="D110">
            <v>5</v>
          </cell>
          <cell r="E110">
            <v>11.187597</v>
          </cell>
          <cell r="F110">
            <v>1699.48305</v>
          </cell>
          <cell r="G110">
            <v>5303671306.93575</v>
          </cell>
          <cell r="H110">
            <v>18286003</v>
          </cell>
          <cell r="I110">
            <v>35855956.202604003</v>
          </cell>
        </row>
        <row r="111">
          <cell r="C111" t="str">
            <v>25,000-49,999</v>
          </cell>
          <cell r="D111">
            <v>3383</v>
          </cell>
          <cell r="E111">
            <v>3689.6272570000001</v>
          </cell>
          <cell r="F111">
            <v>371471.99524999998</v>
          </cell>
          <cell r="G111">
            <v>10599446987.77878</v>
          </cell>
          <cell r="H111">
            <v>97633974</v>
          </cell>
          <cell r="I111">
            <v>107202969.633641</v>
          </cell>
        </row>
        <row r="112">
          <cell r="C112" t="str">
            <v>250,000-499,999</v>
          </cell>
          <cell r="D112">
            <v>483</v>
          </cell>
          <cell r="E112">
            <v>616.97279800000001</v>
          </cell>
          <cell r="F112">
            <v>157517.16902999999</v>
          </cell>
          <cell r="G112">
            <v>44783081968.420609</v>
          </cell>
          <cell r="H112">
            <v>140459073</v>
          </cell>
          <cell r="I112">
            <v>180119449.810332</v>
          </cell>
        </row>
        <row r="113">
          <cell r="C113" t="str">
            <v>5,000,000+</v>
          </cell>
          <cell r="D113">
            <v>6</v>
          </cell>
          <cell r="E113">
            <v>4.1405370000000001</v>
          </cell>
          <cell r="F113">
            <v>772.09789999999998</v>
          </cell>
          <cell r="G113">
            <v>5539761948.5597401</v>
          </cell>
          <cell r="H113">
            <v>50673318</v>
          </cell>
          <cell r="I113">
            <v>30678727.487195998</v>
          </cell>
        </row>
        <row r="114">
          <cell r="C114" t="str">
            <v>50,000-99,999</v>
          </cell>
          <cell r="D114">
            <v>3552</v>
          </cell>
          <cell r="E114">
            <v>4060.033465</v>
          </cell>
          <cell r="F114">
            <v>507657.30881000002</v>
          </cell>
          <cell r="G114">
            <v>28217319712.792542</v>
          </cell>
          <cell r="H114">
            <v>199108167</v>
          </cell>
          <cell r="I114">
            <v>228411136.18361199</v>
          </cell>
        </row>
        <row r="115">
          <cell r="C115" t="str">
            <v>500,000-999,999</v>
          </cell>
          <cell r="D115">
            <v>191</v>
          </cell>
          <cell r="E115">
            <v>246.44188199999999</v>
          </cell>
          <cell r="F115">
            <v>60805.626559999997</v>
          </cell>
          <cell r="G115">
            <v>33705852360.368481</v>
          </cell>
          <cell r="H115">
            <v>108782074</v>
          </cell>
          <cell r="I115">
            <v>141829077.19917199</v>
          </cell>
        </row>
        <row r="116">
          <cell r="C116" t="str">
            <v>1,000,000-2,499,999</v>
          </cell>
          <cell r="D116">
            <v>176</v>
          </cell>
          <cell r="E116">
            <v>316.46527800000001</v>
          </cell>
          <cell r="F116">
            <v>147915.94951000001</v>
          </cell>
          <cell r="G116">
            <v>172497209664.09094</v>
          </cell>
          <cell r="H116">
            <v>216874838</v>
          </cell>
          <cell r="I116">
            <v>396114538.89730901</v>
          </cell>
        </row>
        <row r="117">
          <cell r="C117" t="str">
            <v>10,000-24,999</v>
          </cell>
          <cell r="D117">
            <v>5798</v>
          </cell>
          <cell r="E117">
            <v>7386.3033219999998</v>
          </cell>
          <cell r="F117">
            <v>1340156.75718</v>
          </cell>
          <cell r="G117">
            <v>17186309127.20158</v>
          </cell>
          <cell r="H117">
            <v>69018576</v>
          </cell>
          <cell r="I117">
            <v>88544318.560447007</v>
          </cell>
        </row>
        <row r="118">
          <cell r="C118" t="str">
            <v>100,000-249,999</v>
          </cell>
          <cell r="D118">
            <v>3554</v>
          </cell>
          <cell r="E118">
            <v>5432.8933079999997</v>
          </cell>
          <cell r="F118">
            <v>2929313.6206100001</v>
          </cell>
          <cell r="G118">
            <v>360854164205.40057</v>
          </cell>
          <cell r="H118">
            <v>434358867</v>
          </cell>
          <cell r="I118">
            <v>667622174.43607903</v>
          </cell>
        </row>
        <row r="119">
          <cell r="C119" t="str">
            <v>1-9,999</v>
          </cell>
          <cell r="D119">
            <v>6385</v>
          </cell>
          <cell r="E119">
            <v>7004.5685149999999</v>
          </cell>
          <cell r="F119">
            <v>428730.28438000003</v>
          </cell>
          <cell r="G119">
            <v>2267427566.9600902</v>
          </cell>
          <cell r="H119">
            <v>33222723</v>
          </cell>
          <cell r="I119">
            <v>35920332.919533998</v>
          </cell>
        </row>
        <row r="120">
          <cell r="C120" t="str">
            <v>2,500,000-4,999,999</v>
          </cell>
          <cell r="D120">
            <v>20</v>
          </cell>
          <cell r="E120">
            <v>35.964486999999998</v>
          </cell>
          <cell r="F120">
            <v>8578.0059799999999</v>
          </cell>
          <cell r="G120">
            <v>26818908144.038559</v>
          </cell>
          <cell r="H120">
            <v>59054524</v>
          </cell>
          <cell r="I120">
            <v>113650709.068894</v>
          </cell>
        </row>
        <row r="121">
          <cell r="C121" t="str">
            <v>25,000-49,999</v>
          </cell>
          <cell r="D121">
            <v>3902</v>
          </cell>
          <cell r="E121">
            <v>5329.7908049999996</v>
          </cell>
          <cell r="F121">
            <v>1463465.9653400001</v>
          </cell>
          <cell r="G121">
            <v>40901243506.632523</v>
          </cell>
          <cell r="H121">
            <v>109437489</v>
          </cell>
          <cell r="I121">
            <v>150078096.43373501</v>
          </cell>
        </row>
        <row r="122">
          <cell r="C122" t="str">
            <v>250,000-499,999</v>
          </cell>
          <cell r="D122">
            <v>874</v>
          </cell>
          <cell r="E122">
            <v>1402.038708</v>
          </cell>
          <cell r="F122">
            <v>1087251.8628799999</v>
          </cell>
          <cell r="G122">
            <v>305180417065.91119</v>
          </cell>
          <cell r="H122">
            <v>253081521</v>
          </cell>
          <cell r="I122">
            <v>407906277.00793099</v>
          </cell>
        </row>
        <row r="123">
          <cell r="C123" t="str">
            <v>5,000,000+</v>
          </cell>
          <cell r="D123">
            <v>13</v>
          </cell>
          <cell r="E123">
            <v>22.82019</v>
          </cell>
          <cell r="F123">
            <v>5019.3531499999999</v>
          </cell>
          <cell r="G123">
            <v>40651289751.521599</v>
          </cell>
          <cell r="H123">
            <v>158522800</v>
          </cell>
          <cell r="I123">
            <v>179975604.11239201</v>
          </cell>
        </row>
        <row r="124">
          <cell r="C124" t="str">
            <v>50,000-99,999</v>
          </cell>
          <cell r="D124">
            <v>3937</v>
          </cell>
          <cell r="E124">
            <v>5907.7135360000002</v>
          </cell>
          <cell r="F124">
            <v>2092642.49125</v>
          </cell>
          <cell r="G124">
            <v>114800987007.09514</v>
          </cell>
          <cell r="H124">
            <v>219705869</v>
          </cell>
          <cell r="I124">
            <v>329023821.10098797</v>
          </cell>
        </row>
        <row r="125">
          <cell r="C125" t="str">
            <v>500,000-999,999</v>
          </cell>
          <cell r="D125">
            <v>370</v>
          </cell>
          <cell r="E125">
            <v>598.10265500000003</v>
          </cell>
          <cell r="F125">
            <v>421159.13776000001</v>
          </cell>
          <cell r="G125">
            <v>228543603427.19699</v>
          </cell>
          <cell r="H125">
            <v>207827201</v>
          </cell>
          <cell r="I125">
            <v>338949040.56414002</v>
          </cell>
        </row>
        <row r="126">
          <cell r="C126" t="str">
            <v>1,000,000-2,499,999</v>
          </cell>
          <cell r="D126">
            <v>28</v>
          </cell>
          <cell r="E126">
            <v>34.343828000000002</v>
          </cell>
          <cell r="F126">
            <v>5833.5729799999999</v>
          </cell>
          <cell r="G126">
            <v>7018673779.6917295</v>
          </cell>
          <cell r="H126">
            <v>31400000</v>
          </cell>
          <cell r="I126">
            <v>43257654.415545002</v>
          </cell>
        </row>
        <row r="127">
          <cell r="C127" t="str">
            <v>10,000-24,999</v>
          </cell>
          <cell r="D127">
            <v>3470</v>
          </cell>
          <cell r="E127">
            <v>3656.2179489999999</v>
          </cell>
          <cell r="F127">
            <v>335567.91993999999</v>
          </cell>
          <cell r="G127">
            <v>4044701868.2885399</v>
          </cell>
          <cell r="H127">
            <v>40343335</v>
          </cell>
          <cell r="I127">
            <v>43348368.900813997</v>
          </cell>
        </row>
        <row r="128">
          <cell r="C128" t="str">
            <v>100,000-249,999</v>
          </cell>
          <cell r="D128">
            <v>864</v>
          </cell>
          <cell r="E128">
            <v>1013.464243</v>
          </cell>
          <cell r="F128">
            <v>306944.50741000002</v>
          </cell>
          <cell r="G128">
            <v>36147602112.807487</v>
          </cell>
          <cell r="H128">
            <v>103446389</v>
          </cell>
          <cell r="I128">
            <v>122258748.114096</v>
          </cell>
        </row>
        <row r="129">
          <cell r="C129" t="str">
            <v>1-9,999</v>
          </cell>
          <cell r="D129">
            <v>4478</v>
          </cell>
          <cell r="E129">
            <v>4289.9827020000002</v>
          </cell>
          <cell r="F129">
            <v>170434.92989</v>
          </cell>
          <cell r="G129">
            <v>802851905.70523</v>
          </cell>
          <cell r="H129">
            <v>20017188</v>
          </cell>
          <cell r="I129">
            <v>18651746.877764001</v>
          </cell>
        </row>
        <row r="130">
          <cell r="C130" t="str">
            <v>2,500,000-4,999,999</v>
          </cell>
          <cell r="D130">
            <v>2</v>
          </cell>
          <cell r="E130">
            <v>4.5704209999999996</v>
          </cell>
          <cell r="F130">
            <v>532.50900000000001</v>
          </cell>
          <cell r="G130">
            <v>1667667020.3118801</v>
          </cell>
          <cell r="H130">
            <v>5800000</v>
          </cell>
          <cell r="I130">
            <v>14287624.149305999</v>
          </cell>
        </row>
        <row r="131">
          <cell r="C131" t="str">
            <v>25,000-49,999</v>
          </cell>
          <cell r="D131">
            <v>1660</v>
          </cell>
          <cell r="E131">
            <v>1864.220771</v>
          </cell>
          <cell r="F131">
            <v>303992.16907</v>
          </cell>
          <cell r="G131">
            <v>8455785359.2776098</v>
          </cell>
          <cell r="H131">
            <v>46778323</v>
          </cell>
          <cell r="I131">
            <v>52883074.517058</v>
          </cell>
        </row>
        <row r="132">
          <cell r="C132" t="str">
            <v>250,000-499,999</v>
          </cell>
          <cell r="D132">
            <v>137</v>
          </cell>
          <cell r="E132">
            <v>168.074951</v>
          </cell>
          <cell r="F132">
            <v>57587.425340000002</v>
          </cell>
          <cell r="G132">
            <v>16042782894.65951</v>
          </cell>
          <cell r="H132">
            <v>39950966</v>
          </cell>
          <cell r="I132">
            <v>49239206.466232002</v>
          </cell>
        </row>
        <row r="133">
          <cell r="C133" t="str">
            <v>5,000,000+</v>
          </cell>
          <cell r="D133">
            <v>3</v>
          </cell>
          <cell r="E133">
            <v>2.5032489999999998</v>
          </cell>
          <cell r="F133">
            <v>309.87034</v>
          </cell>
          <cell r="G133">
            <v>2437933754.2406101</v>
          </cell>
          <cell r="H133">
            <v>20000000</v>
          </cell>
          <cell r="I133">
            <v>18252432.688866001</v>
          </cell>
        </row>
        <row r="134">
          <cell r="C134" t="str">
            <v>50,000-99,999</v>
          </cell>
          <cell r="D134">
            <v>1335</v>
          </cell>
          <cell r="E134">
            <v>1641.3350969999999</v>
          </cell>
          <cell r="F134">
            <v>346856.88546999998</v>
          </cell>
          <cell r="G134">
            <v>18924013377.921886</v>
          </cell>
          <cell r="H134">
            <v>73649022</v>
          </cell>
          <cell r="I134">
            <v>91550935.755445004</v>
          </cell>
        </row>
        <row r="135">
          <cell r="C135" t="str">
            <v>500,000-999,999</v>
          </cell>
          <cell r="D135">
            <v>59</v>
          </cell>
          <cell r="E135">
            <v>63.259653999999998</v>
          </cell>
          <cell r="F135">
            <v>16240.3526</v>
          </cell>
          <cell r="G135">
            <v>8919736847.0707092</v>
          </cell>
          <cell r="H135">
            <v>35070022</v>
          </cell>
          <cell r="I135">
            <v>36810396.924869001</v>
          </cell>
        </row>
        <row r="138">
          <cell r="C138" t="str">
            <v>1 - Best Rank</v>
          </cell>
          <cell r="D138">
            <v>1821</v>
          </cell>
          <cell r="E138">
            <v>3182.7338749999999</v>
          </cell>
          <cell r="F138">
            <v>1551593.58293</v>
          </cell>
          <cell r="G138">
            <v>591650953440.7218</v>
          </cell>
          <cell r="H138">
            <v>533190980</v>
          </cell>
          <cell r="I138">
            <v>1047177476.263325</v>
          </cell>
        </row>
        <row r="139">
          <cell r="C139" t="str">
            <v>2 - Middle Rank</v>
          </cell>
          <cell r="D139">
            <v>979</v>
          </cell>
          <cell r="E139">
            <v>1417.681388</v>
          </cell>
          <cell r="F139">
            <v>845092.91072000004</v>
          </cell>
          <cell r="G139">
            <v>369580054988.27344</v>
          </cell>
          <cell r="H139">
            <v>321815769</v>
          </cell>
          <cell r="I139">
            <v>533827472.06752801</v>
          </cell>
        </row>
        <row r="140">
          <cell r="C140" t="str">
            <v>3 - Residual Standard</v>
          </cell>
          <cell r="D140">
            <v>2050</v>
          </cell>
          <cell r="E140">
            <v>2465.1226459999998</v>
          </cell>
          <cell r="F140">
            <v>1054772.6010199999</v>
          </cell>
          <cell r="G140">
            <v>348333525853.02783</v>
          </cell>
          <cell r="H140">
            <v>570755475</v>
          </cell>
          <cell r="I140">
            <v>704212224.78899097</v>
          </cell>
        </row>
        <row r="141">
          <cell r="C141" t="str">
            <v>1 - Best Rank</v>
          </cell>
          <cell r="D141">
            <v>456</v>
          </cell>
          <cell r="E141">
            <v>582.91388199999994</v>
          </cell>
          <cell r="F141">
            <v>175119.98848</v>
          </cell>
          <cell r="G141">
            <v>44809356898.53228</v>
          </cell>
          <cell r="H141">
            <v>101544345</v>
          </cell>
          <cell r="I141">
            <v>132348529.66263001</v>
          </cell>
        </row>
        <row r="142">
          <cell r="C142" t="str">
            <v>3 - Residual Standard</v>
          </cell>
          <cell r="D142">
            <v>365</v>
          </cell>
          <cell r="E142">
            <v>335.98505899999998</v>
          </cell>
          <cell r="F142">
            <v>101099.97659000001</v>
          </cell>
          <cell r="G142">
            <v>26269263731.929359</v>
          </cell>
          <cell r="H142">
            <v>81241600</v>
          </cell>
          <cell r="I142">
            <v>80239600.363785997</v>
          </cell>
        </row>
        <row r="143">
          <cell r="C143" t="str">
            <v>1 - Best Rank</v>
          </cell>
          <cell r="D143">
            <v>843</v>
          </cell>
          <cell r="E143">
            <v>1508.4226430000001</v>
          </cell>
          <cell r="F143">
            <v>1273761.46875</v>
          </cell>
          <cell r="G143">
            <v>341127380034.64594</v>
          </cell>
          <cell r="H143">
            <v>216014795</v>
          </cell>
          <cell r="I143">
            <v>406148851.76383603</v>
          </cell>
        </row>
        <row r="144">
          <cell r="C144" t="str">
            <v>2 - Middle Rank</v>
          </cell>
          <cell r="D144">
            <v>292</v>
          </cell>
          <cell r="E144">
            <v>455.06690900000001</v>
          </cell>
          <cell r="F144">
            <v>450311.82799999998</v>
          </cell>
          <cell r="G144">
            <v>124769639531.51057</v>
          </cell>
          <cell r="H144">
            <v>68278322</v>
          </cell>
          <cell r="I144">
            <v>116175312.705404</v>
          </cell>
        </row>
        <row r="145">
          <cell r="C145" t="str">
            <v>3 - Residual Standard</v>
          </cell>
          <cell r="D145">
            <v>866</v>
          </cell>
          <cell r="E145">
            <v>1063.8870919999999</v>
          </cell>
          <cell r="F145">
            <v>535214.02000999998</v>
          </cell>
          <cell r="G145">
            <v>119868359193.88263</v>
          </cell>
          <cell r="H145">
            <v>222518246</v>
          </cell>
          <cell r="I145">
            <v>273648930.15558702</v>
          </cell>
        </row>
        <row r="146">
          <cell r="C146" t="str">
            <v>1 - Best Rank</v>
          </cell>
          <cell r="D146">
            <v>160</v>
          </cell>
          <cell r="E146">
            <v>184.46300299999999</v>
          </cell>
          <cell r="F146">
            <v>81129.426470000006</v>
          </cell>
          <cell r="G146">
            <v>16025254537.21192</v>
          </cell>
          <cell r="H146">
            <v>30762104</v>
          </cell>
          <cell r="I146">
            <v>36072339.269758999</v>
          </cell>
        </row>
        <row r="147">
          <cell r="C147" t="str">
            <v>3 - Residual Standard</v>
          </cell>
          <cell r="D147">
            <v>103</v>
          </cell>
          <cell r="E147">
            <v>116.366422</v>
          </cell>
          <cell r="F147">
            <v>40220.540659999999</v>
          </cell>
          <cell r="G147">
            <v>7509486494.6290598</v>
          </cell>
          <cell r="H147">
            <v>25070418</v>
          </cell>
          <cell r="I147">
            <v>24184760.352566998</v>
          </cell>
        </row>
      </sheetData>
      <sheetData sheetId="9">
        <row r="2">
          <cell r="B2" t="str">
            <v>1</v>
          </cell>
          <cell r="C2">
            <v>55</v>
          </cell>
          <cell r="D2">
            <v>150.50303600000001</v>
          </cell>
          <cell r="E2">
            <v>28004513</v>
          </cell>
          <cell r="F2">
            <v>71917969.820326</v>
          </cell>
        </row>
        <row r="3">
          <cell r="B3" t="str">
            <v>11-15</v>
          </cell>
          <cell r="C3">
            <v>648</v>
          </cell>
          <cell r="D3">
            <v>1185.7883420000001</v>
          </cell>
          <cell r="E3">
            <v>142115633</v>
          </cell>
          <cell r="F3">
            <v>277985621.26881897</v>
          </cell>
        </row>
        <row r="4">
          <cell r="B4" t="str">
            <v>2</v>
          </cell>
          <cell r="C4">
            <v>132</v>
          </cell>
          <cell r="D4">
            <v>250.66909999999999</v>
          </cell>
          <cell r="E4">
            <v>58002727</v>
          </cell>
          <cell r="F4">
            <v>110524592.26306</v>
          </cell>
        </row>
        <row r="5">
          <cell r="B5" t="str">
            <v>3</v>
          </cell>
          <cell r="C5">
            <v>220</v>
          </cell>
          <cell r="D5">
            <v>325.37413900000001</v>
          </cell>
          <cell r="E5">
            <v>65941204</v>
          </cell>
          <cell r="F5">
            <v>125558399.02078401</v>
          </cell>
        </row>
        <row r="6">
          <cell r="B6" t="str">
            <v>4-5</v>
          </cell>
          <cell r="C6">
            <v>450</v>
          </cell>
          <cell r="D6">
            <v>709.25320599999998</v>
          </cell>
          <cell r="E6">
            <v>130792055</v>
          </cell>
          <cell r="F6">
            <v>238217787.735645</v>
          </cell>
        </row>
        <row r="7">
          <cell r="B7" t="str">
            <v>6-10</v>
          </cell>
          <cell r="C7">
            <v>1159</v>
          </cell>
          <cell r="D7">
            <v>2069.5686949999999</v>
          </cell>
          <cell r="E7">
            <v>324349643</v>
          </cell>
          <cell r="F7">
            <v>629121957.91852701</v>
          </cell>
        </row>
        <row r="8">
          <cell r="B8" t="str">
            <v>1</v>
          </cell>
          <cell r="C8">
            <v>133</v>
          </cell>
          <cell r="D8">
            <v>189.49041099999999</v>
          </cell>
          <cell r="E8">
            <v>40273933</v>
          </cell>
          <cell r="F8">
            <v>75434104.000303999</v>
          </cell>
        </row>
        <row r="9">
          <cell r="B9" t="str">
            <v>11-15</v>
          </cell>
          <cell r="C9">
            <v>2</v>
          </cell>
          <cell r="D9">
            <v>4.653454</v>
          </cell>
          <cell r="E9">
            <v>237119</v>
          </cell>
          <cell r="F9">
            <v>1334317.7414919999</v>
          </cell>
        </row>
        <row r="10">
          <cell r="B10" t="str">
            <v>2</v>
          </cell>
          <cell r="C10">
            <v>189</v>
          </cell>
          <cell r="D10">
            <v>272.13925</v>
          </cell>
          <cell r="E10">
            <v>65663181</v>
          </cell>
          <cell r="F10">
            <v>103345421.34393001</v>
          </cell>
        </row>
        <row r="11">
          <cell r="B11" t="str">
            <v>3</v>
          </cell>
          <cell r="C11">
            <v>214</v>
          </cell>
          <cell r="D11">
            <v>295.38528400000001</v>
          </cell>
          <cell r="E11">
            <v>61489368</v>
          </cell>
          <cell r="F11">
            <v>104948058.73353</v>
          </cell>
        </row>
        <row r="12">
          <cell r="B12" t="str">
            <v>4-5</v>
          </cell>
          <cell r="C12">
            <v>311</v>
          </cell>
          <cell r="D12">
            <v>419.61450000000002</v>
          </cell>
          <cell r="E12">
            <v>95095682</v>
          </cell>
          <cell r="F12">
            <v>139539747.741932</v>
          </cell>
        </row>
        <row r="13">
          <cell r="B13" t="str">
            <v>6-10</v>
          </cell>
          <cell r="C13">
            <v>422</v>
          </cell>
          <cell r="D13">
            <v>691.46539800000005</v>
          </cell>
          <cell r="E13">
            <v>127334808</v>
          </cell>
          <cell r="F13">
            <v>225401135.21174401</v>
          </cell>
        </row>
        <row r="14">
          <cell r="B14" t="str">
            <v>1</v>
          </cell>
          <cell r="C14">
            <v>149</v>
          </cell>
          <cell r="D14">
            <v>188.41945200000001</v>
          </cell>
          <cell r="E14">
            <v>51983091</v>
          </cell>
          <cell r="F14">
            <v>71907753.787624002</v>
          </cell>
        </row>
        <row r="15">
          <cell r="B15" t="str">
            <v>11-15</v>
          </cell>
          <cell r="C15">
            <v>652</v>
          </cell>
          <cell r="D15">
            <v>947.072813</v>
          </cell>
          <cell r="E15">
            <v>152866685</v>
          </cell>
          <cell r="F15">
            <v>213996644.10872</v>
          </cell>
        </row>
        <row r="16">
          <cell r="B16" t="str">
            <v>2</v>
          </cell>
          <cell r="C16">
            <v>208</v>
          </cell>
          <cell r="D16">
            <v>246.56773899999999</v>
          </cell>
          <cell r="E16">
            <v>69819742</v>
          </cell>
          <cell r="F16">
            <v>86966799.854737997</v>
          </cell>
        </row>
        <row r="17">
          <cell r="B17" t="str">
            <v>3</v>
          </cell>
          <cell r="C17">
            <v>287</v>
          </cell>
          <cell r="D17">
            <v>285.710713</v>
          </cell>
          <cell r="E17">
            <v>89161879</v>
          </cell>
          <cell r="F17">
            <v>90074330.593340993</v>
          </cell>
        </row>
        <row r="18">
          <cell r="B18" t="str">
            <v>4-5</v>
          </cell>
          <cell r="C18">
            <v>574</v>
          </cell>
          <cell r="D18">
            <v>597.79181400000004</v>
          </cell>
          <cell r="E18">
            <v>162903079</v>
          </cell>
          <cell r="F18">
            <v>179149763.79244101</v>
          </cell>
        </row>
        <row r="19">
          <cell r="B19" t="str">
            <v>6-10</v>
          </cell>
          <cell r="C19">
            <v>1046</v>
          </cell>
          <cell r="D19">
            <v>1263.4472069999999</v>
          </cell>
          <cell r="E19">
            <v>266539245</v>
          </cell>
          <cell r="F19">
            <v>335765862.80771399</v>
          </cell>
        </row>
        <row r="22">
          <cell r="B22" t="str">
            <v>1</v>
          </cell>
          <cell r="C22">
            <v>41</v>
          </cell>
          <cell r="D22">
            <v>51.633611000000002</v>
          </cell>
          <cell r="E22">
            <v>10100000</v>
          </cell>
          <cell r="F22">
            <v>14152565.472723</v>
          </cell>
        </row>
        <row r="23">
          <cell r="B23" t="str">
            <v>11-15</v>
          </cell>
          <cell r="C23">
            <v>136</v>
          </cell>
          <cell r="D23">
            <v>180.870451</v>
          </cell>
          <cell r="E23">
            <v>18827763</v>
          </cell>
          <cell r="F23">
            <v>28541377.251334</v>
          </cell>
        </row>
        <row r="24">
          <cell r="B24" t="str">
            <v>2</v>
          </cell>
          <cell r="C24">
            <v>65</v>
          </cell>
          <cell r="D24">
            <v>59.672353999999999</v>
          </cell>
          <cell r="E24">
            <v>15968000</v>
          </cell>
          <cell r="F24">
            <v>15596925.937775001</v>
          </cell>
        </row>
        <row r="25">
          <cell r="B25" t="str">
            <v>3</v>
          </cell>
          <cell r="C25">
            <v>64</v>
          </cell>
          <cell r="D25">
            <v>70.758531000000005</v>
          </cell>
          <cell r="E25">
            <v>14838000</v>
          </cell>
          <cell r="F25">
            <v>18107101.756372001</v>
          </cell>
        </row>
        <row r="26">
          <cell r="B26" t="str">
            <v>4-5</v>
          </cell>
          <cell r="C26">
            <v>99</v>
          </cell>
          <cell r="D26">
            <v>121.913786</v>
          </cell>
          <cell r="E26">
            <v>24946663</v>
          </cell>
          <cell r="F26">
            <v>30318075.224032</v>
          </cell>
        </row>
        <row r="27">
          <cell r="B27" t="str">
            <v>6-10</v>
          </cell>
          <cell r="C27">
            <v>211</v>
          </cell>
          <cell r="D27">
            <v>282.52815199999998</v>
          </cell>
          <cell r="E27">
            <v>47626023</v>
          </cell>
          <cell r="F27">
            <v>61704823.290152997</v>
          </cell>
        </row>
        <row r="28">
          <cell r="B28" t="str">
            <v>1</v>
          </cell>
          <cell r="C28">
            <v>33</v>
          </cell>
          <cell r="D28">
            <v>33.816507000000001</v>
          </cell>
          <cell r="E28">
            <v>7558774</v>
          </cell>
          <cell r="F28">
            <v>8792031.6136780009</v>
          </cell>
        </row>
        <row r="29">
          <cell r="B29" t="str">
            <v>11-15</v>
          </cell>
          <cell r="C29">
            <v>68</v>
          </cell>
          <cell r="D29">
            <v>71.252089999999995</v>
          </cell>
          <cell r="E29">
            <v>15565925</v>
          </cell>
          <cell r="F29">
            <v>14791472.15786</v>
          </cell>
        </row>
        <row r="30">
          <cell r="B30" t="str">
            <v>2</v>
          </cell>
          <cell r="C30">
            <v>48</v>
          </cell>
          <cell r="D30">
            <v>44.639181999999998</v>
          </cell>
          <cell r="E30">
            <v>8787864</v>
          </cell>
          <cell r="F30">
            <v>10952750.560307</v>
          </cell>
        </row>
        <row r="31">
          <cell r="B31" t="str">
            <v>3</v>
          </cell>
          <cell r="C31">
            <v>56</v>
          </cell>
          <cell r="D31">
            <v>49.144658999999997</v>
          </cell>
          <cell r="E31">
            <v>10266670</v>
          </cell>
          <cell r="F31">
            <v>11856093.624213001</v>
          </cell>
        </row>
        <row r="32">
          <cell r="B32" t="str">
            <v>4-5</v>
          </cell>
          <cell r="C32">
            <v>95</v>
          </cell>
          <cell r="D32">
            <v>85.947263000000007</v>
          </cell>
          <cell r="E32">
            <v>24017533</v>
          </cell>
          <cell r="F32">
            <v>20518430.949264001</v>
          </cell>
        </row>
        <row r="33">
          <cell r="B33" t="str">
            <v>6-10</v>
          </cell>
          <cell r="C33">
            <v>168</v>
          </cell>
          <cell r="D33">
            <v>167.55178000000001</v>
          </cell>
          <cell r="E33">
            <v>40115252</v>
          </cell>
          <cell r="F33">
            <v>37513581.811030999</v>
          </cell>
        </row>
        <row r="36">
          <cell r="C36" t="str">
            <v>1</v>
          </cell>
          <cell r="D36">
            <v>13</v>
          </cell>
          <cell r="E36">
            <v>40.614486999999997</v>
          </cell>
          <cell r="F36">
            <v>1767500</v>
          </cell>
          <cell r="G36">
            <v>5343703.4131990001</v>
          </cell>
        </row>
        <row r="37">
          <cell r="C37" t="str">
            <v>11-15</v>
          </cell>
          <cell r="D37">
            <v>466</v>
          </cell>
          <cell r="E37">
            <v>803.63044600000001</v>
          </cell>
          <cell r="F37">
            <v>54776764</v>
          </cell>
          <cell r="G37">
            <v>95905957.259590998</v>
          </cell>
        </row>
        <row r="38">
          <cell r="C38" t="str">
            <v>2</v>
          </cell>
          <cell r="D38">
            <v>37</v>
          </cell>
          <cell r="E38">
            <v>80.749542000000005</v>
          </cell>
          <cell r="F38">
            <v>4799330</v>
          </cell>
          <cell r="G38">
            <v>10484693.956535</v>
          </cell>
        </row>
        <row r="39">
          <cell r="C39" t="str">
            <v>3</v>
          </cell>
          <cell r="D39">
            <v>116</v>
          </cell>
          <cell r="E39">
            <v>133.46211600000001</v>
          </cell>
          <cell r="F39">
            <v>14118067</v>
          </cell>
          <cell r="G39">
            <v>17579206.044328</v>
          </cell>
        </row>
        <row r="40">
          <cell r="C40" t="str">
            <v>4-5</v>
          </cell>
          <cell r="D40">
            <v>258</v>
          </cell>
          <cell r="E40">
            <v>343.44565799999998</v>
          </cell>
          <cell r="F40">
            <v>32930727</v>
          </cell>
          <cell r="G40">
            <v>44582120.193724997</v>
          </cell>
        </row>
        <row r="41">
          <cell r="C41" t="str">
            <v>6-10</v>
          </cell>
          <cell r="D41">
            <v>677</v>
          </cell>
          <cell r="E41">
            <v>1095.8476889999999</v>
          </cell>
          <cell r="F41">
            <v>85275841</v>
          </cell>
          <cell r="G41">
            <v>139312714.23462</v>
          </cell>
        </row>
        <row r="42">
          <cell r="C42" t="str">
            <v>1</v>
          </cell>
          <cell r="D42">
            <v>64</v>
          </cell>
          <cell r="E42">
            <v>71.812779000000006</v>
          </cell>
          <cell r="F42">
            <v>8050000</v>
          </cell>
          <cell r="G42">
            <v>9167102.8655849993</v>
          </cell>
        </row>
        <row r="43">
          <cell r="C43" t="str">
            <v>11-15</v>
          </cell>
          <cell r="D43">
            <v>2</v>
          </cell>
          <cell r="E43">
            <v>2.7373449999999999</v>
          </cell>
          <cell r="F43">
            <v>237119</v>
          </cell>
          <cell r="G43">
            <v>357683.86883300002</v>
          </cell>
        </row>
        <row r="44">
          <cell r="C44" t="str">
            <v>2</v>
          </cell>
          <cell r="D44">
            <v>83</v>
          </cell>
          <cell r="E44">
            <v>111.222131</v>
          </cell>
          <cell r="F44">
            <v>10578860</v>
          </cell>
          <cell r="G44">
            <v>14067296.495041</v>
          </cell>
        </row>
        <row r="45">
          <cell r="C45" t="str">
            <v>3</v>
          </cell>
          <cell r="D45">
            <v>108</v>
          </cell>
          <cell r="E45">
            <v>132.847624</v>
          </cell>
          <cell r="F45">
            <v>13639278</v>
          </cell>
          <cell r="G45">
            <v>16888935.033776999</v>
          </cell>
        </row>
        <row r="46">
          <cell r="C46" t="str">
            <v>4-5</v>
          </cell>
          <cell r="D46">
            <v>156</v>
          </cell>
          <cell r="E46">
            <v>205.61997199999999</v>
          </cell>
          <cell r="F46">
            <v>19467682</v>
          </cell>
          <cell r="G46">
            <v>26034008.862248</v>
          </cell>
        </row>
        <row r="47">
          <cell r="C47" t="str">
            <v>6-10</v>
          </cell>
          <cell r="D47">
            <v>229</v>
          </cell>
          <cell r="E47">
            <v>352.128311</v>
          </cell>
          <cell r="F47">
            <v>28725992</v>
          </cell>
          <cell r="G47">
            <v>45359235.047248997</v>
          </cell>
        </row>
        <row r="48">
          <cell r="C48" t="str">
            <v>1</v>
          </cell>
          <cell r="D48">
            <v>60</v>
          </cell>
          <cell r="E48">
            <v>78.341987000000003</v>
          </cell>
          <cell r="F48">
            <v>8003778</v>
          </cell>
          <cell r="G48">
            <v>10279783.608000999</v>
          </cell>
        </row>
        <row r="49">
          <cell r="C49" t="str">
            <v>11-15</v>
          </cell>
          <cell r="D49">
            <v>465</v>
          </cell>
          <cell r="E49">
            <v>682.43974300000002</v>
          </cell>
          <cell r="F49">
            <v>55351428</v>
          </cell>
          <cell r="G49">
            <v>83450031.929879993</v>
          </cell>
        </row>
        <row r="50">
          <cell r="C50" t="str">
            <v>2</v>
          </cell>
          <cell r="D50">
            <v>94</v>
          </cell>
          <cell r="E50">
            <v>116.47486000000001</v>
          </cell>
          <cell r="F50">
            <v>12175365</v>
          </cell>
          <cell r="G50">
            <v>15064822.164558001</v>
          </cell>
        </row>
        <row r="51">
          <cell r="C51" t="str">
            <v>3</v>
          </cell>
          <cell r="D51">
            <v>160</v>
          </cell>
          <cell r="E51">
            <v>154.47540000000001</v>
          </cell>
          <cell r="F51">
            <v>19793976</v>
          </cell>
          <cell r="G51">
            <v>19822779.543508999</v>
          </cell>
        </row>
        <row r="52">
          <cell r="C52" t="str">
            <v>4-5</v>
          </cell>
          <cell r="D52">
            <v>339</v>
          </cell>
          <cell r="E52">
            <v>332.01703800000001</v>
          </cell>
          <cell r="F52">
            <v>42641815</v>
          </cell>
          <cell r="G52">
            <v>42511820.174684003</v>
          </cell>
        </row>
        <row r="53">
          <cell r="C53" t="str">
            <v>6-10</v>
          </cell>
          <cell r="D53">
            <v>671</v>
          </cell>
          <cell r="E53">
            <v>780.39300300000002</v>
          </cell>
          <cell r="F53">
            <v>84233377</v>
          </cell>
          <cell r="G53">
            <v>99280952.030291006</v>
          </cell>
        </row>
        <row r="54">
          <cell r="C54" t="str">
            <v>1</v>
          </cell>
          <cell r="D54">
            <v>18</v>
          </cell>
          <cell r="E54">
            <v>48.036965000000002</v>
          </cell>
          <cell r="F54">
            <v>5025000</v>
          </cell>
          <cell r="G54">
            <v>13721335.807603</v>
          </cell>
        </row>
        <row r="55">
          <cell r="C55" t="str">
            <v>11-15</v>
          </cell>
          <cell r="D55">
            <v>108</v>
          </cell>
          <cell r="E55">
            <v>238.665955</v>
          </cell>
          <cell r="F55">
            <v>30911016</v>
          </cell>
          <cell r="G55">
            <v>67744118.303111002</v>
          </cell>
        </row>
        <row r="56">
          <cell r="C56" t="str">
            <v>2</v>
          </cell>
          <cell r="D56">
            <v>46</v>
          </cell>
          <cell r="E56">
            <v>76.523426999999998</v>
          </cell>
          <cell r="F56">
            <v>13390381</v>
          </cell>
          <cell r="G56">
            <v>21907229.408642001</v>
          </cell>
        </row>
        <row r="57">
          <cell r="C57" t="str">
            <v>3</v>
          </cell>
          <cell r="D57">
            <v>49</v>
          </cell>
          <cell r="E57">
            <v>93.119821999999999</v>
          </cell>
          <cell r="F57">
            <v>13523137</v>
          </cell>
          <cell r="G57">
            <v>26774181.842648</v>
          </cell>
        </row>
        <row r="58">
          <cell r="C58" t="str">
            <v>4-5</v>
          </cell>
          <cell r="D58">
            <v>100</v>
          </cell>
          <cell r="E58">
            <v>196.15222499999999</v>
          </cell>
          <cell r="F58">
            <v>29423226</v>
          </cell>
          <cell r="G58">
            <v>56733319.106539004</v>
          </cell>
        </row>
        <row r="59">
          <cell r="C59" t="str">
            <v>6-10</v>
          </cell>
          <cell r="D59">
            <v>287</v>
          </cell>
          <cell r="E59">
            <v>554.02361499999995</v>
          </cell>
          <cell r="F59">
            <v>81282264</v>
          </cell>
          <cell r="G59">
            <v>157665872.02277201</v>
          </cell>
        </row>
        <row r="60">
          <cell r="C60" t="str">
            <v>1</v>
          </cell>
          <cell r="D60">
            <v>38</v>
          </cell>
          <cell r="E60">
            <v>58.601131000000002</v>
          </cell>
          <cell r="F60">
            <v>11073933</v>
          </cell>
          <cell r="G60">
            <v>16731853.781458</v>
          </cell>
        </row>
        <row r="61">
          <cell r="C61" t="str">
            <v>11-15</v>
          </cell>
          <cell r="D61">
            <v>0</v>
          </cell>
          <cell r="E61">
            <v>1.222712</v>
          </cell>
          <cell r="F61">
            <v>0</v>
          </cell>
          <cell r="G61">
            <v>375224.55264399998</v>
          </cell>
        </row>
        <row r="62">
          <cell r="C62" t="str">
            <v>2</v>
          </cell>
          <cell r="D62">
            <v>57</v>
          </cell>
          <cell r="E62">
            <v>80.544307000000003</v>
          </cell>
          <cell r="F62">
            <v>16068937</v>
          </cell>
          <cell r="G62">
            <v>23003971.238338999</v>
          </cell>
        </row>
        <row r="63">
          <cell r="C63" t="str">
            <v>3</v>
          </cell>
          <cell r="D63">
            <v>67</v>
          </cell>
          <cell r="E63">
            <v>83.557184000000007</v>
          </cell>
          <cell r="F63">
            <v>19030090</v>
          </cell>
          <cell r="G63">
            <v>23808346.377831001</v>
          </cell>
        </row>
        <row r="64">
          <cell r="C64" t="str">
            <v>4-5</v>
          </cell>
          <cell r="D64">
            <v>86</v>
          </cell>
          <cell r="E64">
            <v>111.94247900000001</v>
          </cell>
          <cell r="F64">
            <v>23918000</v>
          </cell>
          <cell r="G64">
            <v>31836722.156383999</v>
          </cell>
        </row>
        <row r="65">
          <cell r="C65" t="str">
            <v>6-10</v>
          </cell>
          <cell r="D65">
            <v>96</v>
          </cell>
          <cell r="E65">
            <v>174.42067800000001</v>
          </cell>
          <cell r="F65">
            <v>26661000</v>
          </cell>
          <cell r="G65">
            <v>49638722.052176997</v>
          </cell>
        </row>
        <row r="66">
          <cell r="C66" t="str">
            <v>1</v>
          </cell>
          <cell r="D66">
            <v>57</v>
          </cell>
          <cell r="E66">
            <v>57.058124999999997</v>
          </cell>
          <cell r="F66">
            <v>16179313</v>
          </cell>
          <cell r="G66">
            <v>16623610.93375</v>
          </cell>
        </row>
        <row r="67">
          <cell r="C67" t="str">
            <v>11-15</v>
          </cell>
          <cell r="D67">
            <v>103</v>
          </cell>
          <cell r="E67">
            <v>160.093233</v>
          </cell>
          <cell r="F67">
            <v>29443156</v>
          </cell>
          <cell r="G67">
            <v>46546968.057501003</v>
          </cell>
        </row>
        <row r="68">
          <cell r="C68" t="str">
            <v>2</v>
          </cell>
          <cell r="D68">
            <v>60</v>
          </cell>
          <cell r="E68">
            <v>68.186526999999998</v>
          </cell>
          <cell r="F68">
            <v>17141150</v>
          </cell>
          <cell r="G68">
            <v>19773343.172522999</v>
          </cell>
        </row>
        <row r="69">
          <cell r="C69" t="str">
            <v>3</v>
          </cell>
          <cell r="D69">
            <v>61</v>
          </cell>
          <cell r="E69">
            <v>72.057040999999998</v>
          </cell>
          <cell r="F69">
            <v>18416077</v>
          </cell>
          <cell r="G69">
            <v>20992678.454016998</v>
          </cell>
        </row>
        <row r="70">
          <cell r="C70" t="str">
            <v>4-5</v>
          </cell>
          <cell r="D70">
            <v>135</v>
          </cell>
          <cell r="E70">
            <v>151.323453</v>
          </cell>
          <cell r="F70">
            <v>39406654</v>
          </cell>
          <cell r="G70">
            <v>44381407.930854</v>
          </cell>
        </row>
        <row r="71">
          <cell r="C71" t="str">
            <v>6-10</v>
          </cell>
          <cell r="D71">
            <v>240</v>
          </cell>
          <cell r="E71">
            <v>289.82323400000001</v>
          </cell>
          <cell r="F71">
            <v>69624754</v>
          </cell>
          <cell r="G71">
            <v>84028781.183131993</v>
          </cell>
        </row>
        <row r="72">
          <cell r="C72" t="str">
            <v>1</v>
          </cell>
          <cell r="D72">
            <v>13</v>
          </cell>
          <cell r="E72">
            <v>35.268374999999999</v>
          </cell>
          <cell r="F72">
            <v>7712013</v>
          </cell>
          <cell r="G72">
            <v>19591547.061832</v>
          </cell>
        </row>
        <row r="73">
          <cell r="C73" t="str">
            <v>11-15</v>
          </cell>
          <cell r="D73">
            <v>50</v>
          </cell>
          <cell r="E73">
            <v>91.868853999999999</v>
          </cell>
          <cell r="F73">
            <v>28111223</v>
          </cell>
          <cell r="G73">
            <v>51442661.230195999</v>
          </cell>
        </row>
        <row r="74">
          <cell r="C74" t="str">
            <v>2</v>
          </cell>
          <cell r="D74">
            <v>32</v>
          </cell>
          <cell r="E74">
            <v>54.801488999999997</v>
          </cell>
          <cell r="F74">
            <v>18664682</v>
          </cell>
          <cell r="G74">
            <v>30440607.251067001</v>
          </cell>
        </row>
        <row r="75">
          <cell r="C75" t="str">
            <v>3</v>
          </cell>
          <cell r="D75">
            <v>40</v>
          </cell>
          <cell r="E75">
            <v>59.724587999999997</v>
          </cell>
          <cell r="F75">
            <v>22050000</v>
          </cell>
          <cell r="G75">
            <v>32970194.840319</v>
          </cell>
        </row>
        <row r="76">
          <cell r="C76" t="str">
            <v>4-5</v>
          </cell>
          <cell r="D76">
            <v>66</v>
          </cell>
          <cell r="E76">
            <v>106.326706</v>
          </cell>
          <cell r="F76">
            <v>36708496</v>
          </cell>
          <cell r="G76">
            <v>59282869.947922997</v>
          </cell>
        </row>
        <row r="77">
          <cell r="C77" t="str">
            <v>6-10</v>
          </cell>
          <cell r="D77">
            <v>121</v>
          </cell>
          <cell r="E77">
            <v>270.60347999999999</v>
          </cell>
          <cell r="F77">
            <v>68090538</v>
          </cell>
          <cell r="G77">
            <v>150361262.658869</v>
          </cell>
        </row>
        <row r="78">
          <cell r="C78" t="str">
            <v>1</v>
          </cell>
          <cell r="D78">
            <v>23</v>
          </cell>
          <cell r="E78">
            <v>34.440365</v>
          </cell>
          <cell r="F78">
            <v>12150000</v>
          </cell>
          <cell r="G78">
            <v>19045706.860034</v>
          </cell>
        </row>
        <row r="79">
          <cell r="C79" t="str">
            <v>11-15</v>
          </cell>
          <cell r="D79">
            <v>0</v>
          </cell>
          <cell r="E79">
            <v>0.400754</v>
          </cell>
          <cell r="F79">
            <v>0</v>
          </cell>
          <cell r="G79">
            <v>234088.512682</v>
          </cell>
        </row>
        <row r="80">
          <cell r="C80" t="str">
            <v>2</v>
          </cell>
          <cell r="D80">
            <v>28</v>
          </cell>
          <cell r="E80">
            <v>48.106313999999998</v>
          </cell>
          <cell r="F80">
            <v>15515384</v>
          </cell>
          <cell r="G80">
            <v>26506456.280781999</v>
          </cell>
        </row>
        <row r="81">
          <cell r="C81" t="str">
            <v>3</v>
          </cell>
          <cell r="D81">
            <v>26</v>
          </cell>
          <cell r="E81">
            <v>47.884824999999999</v>
          </cell>
          <cell r="F81">
            <v>14320000</v>
          </cell>
          <cell r="G81">
            <v>26360561.839283999</v>
          </cell>
        </row>
        <row r="82">
          <cell r="C82" t="str">
            <v>4-5</v>
          </cell>
          <cell r="D82">
            <v>47</v>
          </cell>
          <cell r="E82">
            <v>63.294865000000001</v>
          </cell>
          <cell r="F82">
            <v>25710000</v>
          </cell>
          <cell r="G82">
            <v>34709726.266848996</v>
          </cell>
        </row>
        <row r="83">
          <cell r="C83" t="str">
            <v>6-10</v>
          </cell>
          <cell r="D83">
            <v>62</v>
          </cell>
          <cell r="E83">
            <v>104.04896599999999</v>
          </cell>
          <cell r="F83">
            <v>32797816</v>
          </cell>
          <cell r="G83">
            <v>57045024.681543998</v>
          </cell>
        </row>
        <row r="84">
          <cell r="C84" t="str">
            <v>1</v>
          </cell>
          <cell r="D84">
            <v>20</v>
          </cell>
          <cell r="E84">
            <v>31.131920000000001</v>
          </cell>
          <cell r="F84">
            <v>11800000</v>
          </cell>
          <cell r="G84">
            <v>17736046.712414</v>
          </cell>
        </row>
        <row r="85">
          <cell r="C85" t="str">
            <v>11-15</v>
          </cell>
          <cell r="D85">
            <v>50</v>
          </cell>
          <cell r="E85">
            <v>67.538634999999999</v>
          </cell>
          <cell r="F85">
            <v>27706755</v>
          </cell>
          <cell r="G85">
            <v>38201475.811057001</v>
          </cell>
        </row>
        <row r="86">
          <cell r="C86" t="str">
            <v>2</v>
          </cell>
          <cell r="D86">
            <v>39</v>
          </cell>
          <cell r="E86">
            <v>37.248621999999997</v>
          </cell>
          <cell r="F86">
            <v>22203227</v>
          </cell>
          <cell r="G86">
            <v>21067653.030492999</v>
          </cell>
        </row>
        <row r="87">
          <cell r="C87" t="str">
            <v>3</v>
          </cell>
          <cell r="D87">
            <v>46</v>
          </cell>
          <cell r="E87">
            <v>36.388657000000002</v>
          </cell>
          <cell r="F87">
            <v>25730000</v>
          </cell>
          <cell r="G87">
            <v>20550414.139557</v>
          </cell>
        </row>
        <row r="88">
          <cell r="C88" t="str">
            <v>4-5</v>
          </cell>
          <cell r="D88">
            <v>66</v>
          </cell>
          <cell r="E88">
            <v>73.213527999999997</v>
          </cell>
          <cell r="F88">
            <v>38168404</v>
          </cell>
          <cell r="G88">
            <v>41343181.873026997</v>
          </cell>
        </row>
        <row r="89">
          <cell r="C89" t="str">
            <v>6-10</v>
          </cell>
          <cell r="D89">
            <v>80</v>
          </cell>
          <cell r="E89">
            <v>126.90845899999999</v>
          </cell>
          <cell r="F89">
            <v>47337427</v>
          </cell>
          <cell r="G89">
            <v>71652987.602939993</v>
          </cell>
        </row>
        <row r="90">
          <cell r="C90" t="str">
            <v>1</v>
          </cell>
          <cell r="D90">
            <v>11</v>
          </cell>
          <cell r="E90">
            <v>26.583209</v>
          </cell>
          <cell r="F90">
            <v>13500000</v>
          </cell>
          <cell r="G90">
            <v>33261383.537691999</v>
          </cell>
        </row>
        <row r="91">
          <cell r="C91" t="str">
            <v>11-15</v>
          </cell>
          <cell r="D91">
            <v>24</v>
          </cell>
          <cell r="E91">
            <v>51.623086999999998</v>
          </cell>
          <cell r="F91">
            <v>28316630</v>
          </cell>
          <cell r="G91">
            <v>62892884.475920998</v>
          </cell>
        </row>
        <row r="92">
          <cell r="C92" t="str">
            <v>2</v>
          </cell>
          <cell r="D92">
            <v>17</v>
          </cell>
          <cell r="E92">
            <v>38.594642</v>
          </cell>
          <cell r="F92">
            <v>21148334</v>
          </cell>
          <cell r="G92">
            <v>47692061.646816</v>
          </cell>
        </row>
        <row r="93">
          <cell r="C93" t="str">
            <v>3</v>
          </cell>
          <cell r="D93">
            <v>15</v>
          </cell>
          <cell r="E93">
            <v>39.067613000000001</v>
          </cell>
          <cell r="F93">
            <v>16250000</v>
          </cell>
          <cell r="G93">
            <v>48234816.293489002</v>
          </cell>
        </row>
        <row r="94">
          <cell r="C94" t="str">
            <v>4-5</v>
          </cell>
          <cell r="D94">
            <v>26</v>
          </cell>
          <cell r="E94">
            <v>63.328617000000001</v>
          </cell>
          <cell r="F94">
            <v>31729606</v>
          </cell>
          <cell r="G94">
            <v>77619478.487458006</v>
          </cell>
        </row>
        <row r="95">
          <cell r="C95" t="str">
            <v>6-10</v>
          </cell>
          <cell r="D95">
            <v>74</v>
          </cell>
          <cell r="E95">
            <v>149.09391099999999</v>
          </cell>
          <cell r="F95">
            <v>89701000</v>
          </cell>
          <cell r="G95">
            <v>181782109.00226599</v>
          </cell>
        </row>
        <row r="96">
          <cell r="C96" t="str">
            <v>1</v>
          </cell>
          <cell r="D96">
            <v>8</v>
          </cell>
          <cell r="E96">
            <v>24.636136</v>
          </cell>
          <cell r="F96">
            <v>9000000</v>
          </cell>
          <cell r="G96">
            <v>30489440.493227001</v>
          </cell>
        </row>
        <row r="97">
          <cell r="C97" t="str">
            <v>11-15</v>
          </cell>
          <cell r="D97">
            <v>0</v>
          </cell>
          <cell r="E97">
            <v>0.29264299999999999</v>
          </cell>
          <cell r="F97">
            <v>0</v>
          </cell>
          <cell r="G97">
            <v>367320.807333</v>
          </cell>
        </row>
        <row r="98">
          <cell r="C98" t="str">
            <v>2</v>
          </cell>
          <cell r="D98">
            <v>21</v>
          </cell>
          <cell r="E98">
            <v>32.266497999999999</v>
          </cell>
          <cell r="F98">
            <v>23500000</v>
          </cell>
          <cell r="G98">
            <v>39767697.329768002</v>
          </cell>
        </row>
        <row r="99">
          <cell r="C99" t="str">
            <v>3</v>
          </cell>
          <cell r="D99">
            <v>13</v>
          </cell>
          <cell r="E99">
            <v>31.095651</v>
          </cell>
          <cell r="F99">
            <v>14500000</v>
          </cell>
          <cell r="G99">
            <v>37890215.482638001</v>
          </cell>
        </row>
        <row r="100">
          <cell r="C100" t="str">
            <v>4-5</v>
          </cell>
          <cell r="D100">
            <v>22</v>
          </cell>
          <cell r="E100">
            <v>38.757184000000002</v>
          </cell>
          <cell r="F100">
            <v>26000000</v>
          </cell>
          <cell r="G100">
            <v>46959290.456450999</v>
          </cell>
        </row>
        <row r="101">
          <cell r="C101" t="str">
            <v>6-10</v>
          </cell>
          <cell r="D101">
            <v>35</v>
          </cell>
          <cell r="E101">
            <v>60.867443000000002</v>
          </cell>
          <cell r="F101">
            <v>39150000</v>
          </cell>
          <cell r="G101">
            <v>73358153.430774003</v>
          </cell>
        </row>
        <row r="102">
          <cell r="C102" t="str">
            <v>1</v>
          </cell>
          <cell r="D102">
            <v>12</v>
          </cell>
          <cell r="E102">
            <v>21.887419999999999</v>
          </cell>
          <cell r="F102">
            <v>16000000</v>
          </cell>
          <cell r="G102">
            <v>27268312.533459</v>
          </cell>
        </row>
        <row r="103">
          <cell r="C103" t="str">
            <v>11-15</v>
          </cell>
          <cell r="D103">
            <v>34</v>
          </cell>
          <cell r="E103">
            <v>37.001201999999999</v>
          </cell>
          <cell r="F103">
            <v>40365346</v>
          </cell>
          <cell r="G103">
            <v>45798168.310281999</v>
          </cell>
        </row>
        <row r="104">
          <cell r="C104" t="str">
            <v>2</v>
          </cell>
          <cell r="D104">
            <v>15</v>
          </cell>
          <cell r="E104">
            <v>24.657730000000001</v>
          </cell>
          <cell r="F104">
            <v>18300000</v>
          </cell>
          <cell r="G104">
            <v>31060981.487163998</v>
          </cell>
        </row>
        <row r="105">
          <cell r="C105" t="str">
            <v>3</v>
          </cell>
          <cell r="D105">
            <v>20</v>
          </cell>
          <cell r="E105">
            <v>22.789615000000001</v>
          </cell>
          <cell r="F105">
            <v>25221826</v>
          </cell>
          <cell r="G105">
            <v>28708458.456257999</v>
          </cell>
        </row>
        <row r="106">
          <cell r="C106" t="str">
            <v>4-5</v>
          </cell>
          <cell r="D106">
            <v>34</v>
          </cell>
          <cell r="E106">
            <v>41.237794999999998</v>
          </cell>
          <cell r="F106">
            <v>42686206</v>
          </cell>
          <cell r="G106">
            <v>50913353.813876003</v>
          </cell>
        </row>
        <row r="107">
          <cell r="C107" t="str">
            <v>6-10</v>
          </cell>
          <cell r="D107">
            <v>55</v>
          </cell>
          <cell r="E107">
            <v>66.322511000000006</v>
          </cell>
          <cell r="F107">
            <v>65343687</v>
          </cell>
          <cell r="G107">
            <v>80803141.991350994</v>
          </cell>
        </row>
        <row r="110">
          <cell r="C110" t="str">
            <v>1</v>
          </cell>
          <cell r="D110">
            <v>24</v>
          </cell>
          <cell r="E110">
            <v>29.977820000000001</v>
          </cell>
          <cell r="F110">
            <v>2800000</v>
          </cell>
          <cell r="G110">
            <v>3706230.3464930002</v>
          </cell>
        </row>
        <row r="111">
          <cell r="C111" t="str">
            <v>11-15</v>
          </cell>
          <cell r="D111">
            <v>122</v>
          </cell>
          <cell r="E111">
            <v>152.68903499999999</v>
          </cell>
          <cell r="F111">
            <v>13395936</v>
          </cell>
          <cell r="G111">
            <v>17130660.220890999</v>
          </cell>
        </row>
        <row r="112">
          <cell r="C112" t="str">
            <v>2</v>
          </cell>
          <cell r="D112">
            <v>38</v>
          </cell>
          <cell r="E112">
            <v>35.901048000000003</v>
          </cell>
          <cell r="F112">
            <v>4818000</v>
          </cell>
          <cell r="G112">
            <v>4429839.3413380003</v>
          </cell>
        </row>
        <row r="113">
          <cell r="C113" t="str">
            <v>3</v>
          </cell>
          <cell r="D113">
            <v>44</v>
          </cell>
          <cell r="E113">
            <v>43.205638</v>
          </cell>
          <cell r="F113">
            <v>5588000</v>
          </cell>
          <cell r="G113">
            <v>5356917.6543579996</v>
          </cell>
        </row>
        <row r="114">
          <cell r="C114" t="str">
            <v>4-5</v>
          </cell>
          <cell r="D114">
            <v>61</v>
          </cell>
          <cell r="E114">
            <v>76.932837000000006</v>
          </cell>
          <cell r="F114">
            <v>7445000</v>
          </cell>
          <cell r="G114">
            <v>9486580.774681</v>
          </cell>
        </row>
        <row r="115">
          <cell r="C115" t="str">
            <v>6-10</v>
          </cell>
          <cell r="D115">
            <v>157</v>
          </cell>
          <cell r="E115">
            <v>198.75903400000001</v>
          </cell>
          <cell r="F115">
            <v>18251023</v>
          </cell>
          <cell r="G115">
            <v>23926477.676993001</v>
          </cell>
        </row>
        <row r="116">
          <cell r="C116" t="str">
            <v>1</v>
          </cell>
          <cell r="D116">
            <v>21</v>
          </cell>
          <cell r="E116">
            <v>20.736581999999999</v>
          </cell>
          <cell r="F116">
            <v>2658774</v>
          </cell>
          <cell r="G116">
            <v>2557610.6150639998</v>
          </cell>
        </row>
        <row r="117">
          <cell r="C117" t="str">
            <v>11-15</v>
          </cell>
          <cell r="D117">
            <v>44</v>
          </cell>
          <cell r="E117">
            <v>52.555447000000001</v>
          </cell>
          <cell r="F117">
            <v>4996831</v>
          </cell>
          <cell r="G117">
            <v>6234993.2579279998</v>
          </cell>
        </row>
        <row r="118">
          <cell r="C118" t="str">
            <v>2</v>
          </cell>
          <cell r="D118">
            <v>38</v>
          </cell>
          <cell r="E118">
            <v>28.790320999999999</v>
          </cell>
          <cell r="F118">
            <v>4887864</v>
          </cell>
          <cell r="G118">
            <v>3539020.7257650001</v>
          </cell>
        </row>
        <row r="119">
          <cell r="C119" t="str">
            <v>3</v>
          </cell>
          <cell r="D119">
            <v>43</v>
          </cell>
          <cell r="E119">
            <v>32.773710000000001</v>
          </cell>
          <cell r="F119">
            <v>5416670</v>
          </cell>
          <cell r="G119">
            <v>4025921.5927889999</v>
          </cell>
        </row>
        <row r="120">
          <cell r="C120" t="str">
            <v>4-5</v>
          </cell>
          <cell r="D120">
            <v>65</v>
          </cell>
          <cell r="E120">
            <v>57.190572000000003</v>
          </cell>
          <cell r="F120">
            <v>8267533</v>
          </cell>
          <cell r="G120">
            <v>7032486.5508989999</v>
          </cell>
        </row>
        <row r="121">
          <cell r="C121" t="str">
            <v>6-10</v>
          </cell>
          <cell r="D121">
            <v>114</v>
          </cell>
          <cell r="E121">
            <v>114.917618</v>
          </cell>
          <cell r="F121">
            <v>14014021</v>
          </cell>
          <cell r="G121">
            <v>14092384.758739</v>
          </cell>
        </row>
        <row r="122">
          <cell r="C122" t="str">
            <v>1</v>
          </cell>
          <cell r="D122">
            <v>10</v>
          </cell>
          <cell r="E122">
            <v>12.706346</v>
          </cell>
          <cell r="F122">
            <v>2800000</v>
          </cell>
          <cell r="G122">
            <v>3582950.2694560001</v>
          </cell>
        </row>
        <row r="123">
          <cell r="C123" t="str">
            <v>11-15</v>
          </cell>
          <cell r="D123">
            <v>11</v>
          </cell>
          <cell r="E123">
            <v>20.372287</v>
          </cell>
          <cell r="F123">
            <v>3431827</v>
          </cell>
          <cell r="G123">
            <v>5659376.3230929999</v>
          </cell>
        </row>
        <row r="124">
          <cell r="C124" t="str">
            <v>2</v>
          </cell>
          <cell r="D124">
            <v>18</v>
          </cell>
          <cell r="E124">
            <v>14.489191999999999</v>
          </cell>
          <cell r="F124">
            <v>4800000</v>
          </cell>
          <cell r="G124">
            <v>4088342.6601720001</v>
          </cell>
        </row>
        <row r="125">
          <cell r="C125" t="str">
            <v>3</v>
          </cell>
          <cell r="D125">
            <v>12</v>
          </cell>
          <cell r="E125">
            <v>16.976129</v>
          </cell>
          <cell r="F125">
            <v>3300000</v>
          </cell>
          <cell r="G125">
            <v>4796865.5392129999</v>
          </cell>
        </row>
        <row r="126">
          <cell r="C126" t="str">
            <v>4-5</v>
          </cell>
          <cell r="D126">
            <v>22</v>
          </cell>
          <cell r="E126">
            <v>27.795776</v>
          </cell>
          <cell r="F126">
            <v>6431663</v>
          </cell>
          <cell r="G126">
            <v>7806018.6392419999</v>
          </cell>
        </row>
        <row r="127">
          <cell r="C127" t="str">
            <v>6-10</v>
          </cell>
          <cell r="D127">
            <v>30</v>
          </cell>
          <cell r="E127">
            <v>53.987614999999998</v>
          </cell>
          <cell r="F127">
            <v>8375000</v>
          </cell>
          <cell r="G127">
            <v>15118577.51448</v>
          </cell>
        </row>
        <row r="128">
          <cell r="C128" t="str">
            <v>1</v>
          </cell>
          <cell r="D128">
            <v>7</v>
          </cell>
          <cell r="E128">
            <v>7.9867460000000001</v>
          </cell>
          <cell r="F128">
            <v>1900000</v>
          </cell>
          <cell r="G128">
            <v>2271141.5921709999</v>
          </cell>
        </row>
        <row r="129">
          <cell r="C129" t="str">
            <v>11-15</v>
          </cell>
          <cell r="D129">
            <v>15</v>
          </cell>
          <cell r="E129">
            <v>12.256171</v>
          </cell>
          <cell r="F129">
            <v>4114113</v>
          </cell>
          <cell r="G129">
            <v>3428521.5960249999</v>
          </cell>
        </row>
        <row r="130">
          <cell r="C130" t="str">
            <v>2</v>
          </cell>
          <cell r="D130">
            <v>7</v>
          </cell>
          <cell r="E130">
            <v>9.7813669999999995</v>
          </cell>
          <cell r="F130">
            <v>1900000</v>
          </cell>
          <cell r="G130">
            <v>2772738.0706540002</v>
          </cell>
        </row>
        <row r="131">
          <cell r="C131" t="str">
            <v>3</v>
          </cell>
          <cell r="D131">
            <v>8</v>
          </cell>
          <cell r="E131">
            <v>9.8117420000000006</v>
          </cell>
          <cell r="F131">
            <v>2350000</v>
          </cell>
          <cell r="G131">
            <v>2766287.3848350001</v>
          </cell>
        </row>
        <row r="132">
          <cell r="C132" t="str">
            <v>4-5</v>
          </cell>
          <cell r="D132">
            <v>16</v>
          </cell>
          <cell r="E132">
            <v>17.807292</v>
          </cell>
          <cell r="F132">
            <v>4550000</v>
          </cell>
          <cell r="G132">
            <v>5055357.3295529997</v>
          </cell>
        </row>
        <row r="133">
          <cell r="C133" t="str">
            <v>6-10</v>
          </cell>
          <cell r="D133">
            <v>34</v>
          </cell>
          <cell r="E133">
            <v>34.192081000000002</v>
          </cell>
          <cell r="F133">
            <v>9454605</v>
          </cell>
          <cell r="G133">
            <v>9585604.7548350003</v>
          </cell>
        </row>
        <row r="134">
          <cell r="C134" t="str">
            <v>1</v>
          </cell>
          <cell r="D134">
            <v>5</v>
          </cell>
          <cell r="E134">
            <v>5.9258439999999997</v>
          </cell>
          <cell r="F134">
            <v>2500000</v>
          </cell>
          <cell r="G134">
            <v>3244101.4396190001</v>
          </cell>
        </row>
        <row r="135">
          <cell r="C135" t="str">
            <v>11-15</v>
          </cell>
          <cell r="D135">
            <v>2</v>
          </cell>
          <cell r="E135">
            <v>5.5801309999999997</v>
          </cell>
          <cell r="F135">
            <v>1000000</v>
          </cell>
          <cell r="G135">
            <v>3119758.7834569998</v>
          </cell>
        </row>
        <row r="136">
          <cell r="C136" t="str">
            <v>2</v>
          </cell>
          <cell r="D136">
            <v>7</v>
          </cell>
          <cell r="E136">
            <v>6.2258839999999998</v>
          </cell>
          <cell r="F136">
            <v>3850000</v>
          </cell>
          <cell r="G136">
            <v>3424559.3572450001</v>
          </cell>
        </row>
        <row r="137">
          <cell r="C137" t="str">
            <v>3</v>
          </cell>
          <cell r="D137">
            <v>6</v>
          </cell>
          <cell r="E137">
            <v>7.1728810000000003</v>
          </cell>
          <cell r="F137">
            <v>3950000</v>
          </cell>
          <cell r="G137">
            <v>3902647.8029760001</v>
          </cell>
        </row>
        <row r="138">
          <cell r="C138" t="str">
            <v>4-5</v>
          </cell>
          <cell r="D138">
            <v>12</v>
          </cell>
          <cell r="E138">
            <v>11.533507999999999</v>
          </cell>
          <cell r="F138">
            <v>6570000</v>
          </cell>
          <cell r="G138">
            <v>6321407.5491450001</v>
          </cell>
        </row>
        <row r="139">
          <cell r="C139" t="str">
            <v>6-10</v>
          </cell>
          <cell r="D139">
            <v>15</v>
          </cell>
          <cell r="E139">
            <v>20.195335</v>
          </cell>
          <cell r="F139">
            <v>8200000</v>
          </cell>
          <cell r="G139">
            <v>11057219.667066</v>
          </cell>
        </row>
        <row r="140">
          <cell r="C140" t="str">
            <v>1</v>
          </cell>
          <cell r="D140">
            <v>4</v>
          </cell>
          <cell r="E140">
            <v>3.325631</v>
          </cell>
          <cell r="F140">
            <v>2000000</v>
          </cell>
          <cell r="G140">
            <v>1826372.810542</v>
          </cell>
        </row>
        <row r="141">
          <cell r="C141" t="str">
            <v>11-15</v>
          </cell>
          <cell r="D141">
            <v>8</v>
          </cell>
          <cell r="E141">
            <v>4.2453089999999998</v>
          </cell>
          <cell r="F141">
            <v>5454981</v>
          </cell>
          <cell r="G141">
            <v>2496102.355955</v>
          </cell>
        </row>
        <row r="142">
          <cell r="C142" t="str">
            <v>2</v>
          </cell>
          <cell r="D142">
            <v>2</v>
          </cell>
          <cell r="E142">
            <v>4.1002770000000002</v>
          </cell>
          <cell r="F142">
            <v>1000000</v>
          </cell>
          <cell r="G142">
            <v>2255237.5039840001</v>
          </cell>
        </row>
        <row r="143">
          <cell r="C143" t="str">
            <v>3</v>
          </cell>
          <cell r="D143">
            <v>5</v>
          </cell>
          <cell r="E143">
            <v>4.4038599999999999</v>
          </cell>
          <cell r="F143">
            <v>2500000</v>
          </cell>
          <cell r="G143">
            <v>2458520.838095</v>
          </cell>
        </row>
        <row r="144">
          <cell r="C144" t="str">
            <v>4-5</v>
          </cell>
          <cell r="D144">
            <v>8</v>
          </cell>
          <cell r="E144">
            <v>7.3807080000000003</v>
          </cell>
          <cell r="F144">
            <v>4700000</v>
          </cell>
          <cell r="G144">
            <v>4130090.4684279999</v>
          </cell>
        </row>
        <row r="145">
          <cell r="C145" t="str">
            <v>6-10</v>
          </cell>
          <cell r="D145">
            <v>13</v>
          </cell>
          <cell r="E145">
            <v>12.979543</v>
          </cell>
          <cell r="F145">
            <v>7615453</v>
          </cell>
          <cell r="G145">
            <v>7203792.8012499996</v>
          </cell>
        </row>
        <row r="146">
          <cell r="C146" t="str">
            <v>1</v>
          </cell>
          <cell r="D146">
            <v>2</v>
          </cell>
          <cell r="E146">
            <v>3.0236010000000002</v>
          </cell>
          <cell r="F146">
            <v>2000000</v>
          </cell>
          <cell r="G146">
            <v>3619283.4171549999</v>
          </cell>
        </row>
        <row r="147">
          <cell r="C147" t="str">
            <v>11-15</v>
          </cell>
          <cell r="D147">
            <v>1</v>
          </cell>
          <cell r="E147">
            <v>2.2289979999999998</v>
          </cell>
          <cell r="F147">
            <v>1000000</v>
          </cell>
          <cell r="G147">
            <v>2631581.923893</v>
          </cell>
        </row>
        <row r="148">
          <cell r="C148" t="str">
            <v>2</v>
          </cell>
          <cell r="D148">
            <v>2</v>
          </cell>
          <cell r="E148">
            <v>3.0562299999999998</v>
          </cell>
          <cell r="F148">
            <v>2500000</v>
          </cell>
          <cell r="G148">
            <v>3654184.5790200001</v>
          </cell>
        </row>
        <row r="149">
          <cell r="C149" t="str">
            <v>3</v>
          </cell>
          <cell r="D149">
            <v>2</v>
          </cell>
          <cell r="E149">
            <v>3.403883</v>
          </cell>
          <cell r="F149">
            <v>2000000</v>
          </cell>
          <cell r="G149">
            <v>4050670.7598250001</v>
          </cell>
        </row>
        <row r="150">
          <cell r="C150" t="str">
            <v>4-5</v>
          </cell>
          <cell r="D150">
            <v>4</v>
          </cell>
          <cell r="E150">
            <v>5.6516650000000004</v>
          </cell>
          <cell r="F150">
            <v>4500000</v>
          </cell>
          <cell r="G150">
            <v>6704068.2609639997</v>
          </cell>
        </row>
        <row r="151">
          <cell r="C151" t="str">
            <v>6-10</v>
          </cell>
          <cell r="D151">
            <v>9</v>
          </cell>
          <cell r="E151">
            <v>9.5861680000000007</v>
          </cell>
          <cell r="F151">
            <v>12800000</v>
          </cell>
          <cell r="G151">
            <v>11602548.431614</v>
          </cell>
        </row>
        <row r="152">
          <cell r="C152" t="str">
            <v>1</v>
          </cell>
          <cell r="D152">
            <v>1</v>
          </cell>
          <cell r="E152">
            <v>1.7675479999999999</v>
          </cell>
          <cell r="F152">
            <v>1000000</v>
          </cell>
          <cell r="G152">
            <v>2136906.5959009998</v>
          </cell>
        </row>
        <row r="153">
          <cell r="C153" t="str">
            <v>11-15</v>
          </cell>
          <cell r="D153">
            <v>1</v>
          </cell>
          <cell r="E153">
            <v>2.195163</v>
          </cell>
          <cell r="F153">
            <v>1000000</v>
          </cell>
          <cell r="G153">
            <v>2631854.947952</v>
          </cell>
        </row>
        <row r="154">
          <cell r="C154" t="str">
            <v>2</v>
          </cell>
          <cell r="D154">
            <v>1</v>
          </cell>
          <cell r="E154">
            <v>1.967217</v>
          </cell>
          <cell r="F154">
            <v>1000000</v>
          </cell>
          <cell r="G154">
            <v>2385754.259904</v>
          </cell>
        </row>
        <row r="155">
          <cell r="C155" t="str">
            <v>3</v>
          </cell>
          <cell r="D155">
            <v>0</v>
          </cell>
          <cell r="E155">
            <v>2.1553469999999999</v>
          </cell>
          <cell r="F155">
            <v>0</v>
          </cell>
          <cell r="G155">
            <v>2605363.8084940002</v>
          </cell>
        </row>
        <row r="156">
          <cell r="C156" t="str">
            <v>4-5</v>
          </cell>
          <cell r="D156">
            <v>6</v>
          </cell>
          <cell r="E156">
            <v>3.5686909999999998</v>
          </cell>
          <cell r="F156">
            <v>6500000</v>
          </cell>
          <cell r="G156">
            <v>4300496.6003839998</v>
          </cell>
        </row>
        <row r="157">
          <cell r="C157" t="str">
            <v>6-10</v>
          </cell>
          <cell r="D157">
            <v>7</v>
          </cell>
          <cell r="E157">
            <v>5.4625380000000003</v>
          </cell>
          <cell r="F157">
            <v>9031173</v>
          </cell>
          <cell r="G157">
            <v>6631799.4962069998</v>
          </cell>
        </row>
        <row r="160">
          <cell r="C160" t="str">
            <v>1</v>
          </cell>
          <cell r="D160">
            <v>16</v>
          </cell>
          <cell r="E160">
            <v>34.434390999999998</v>
          </cell>
          <cell r="F160">
            <v>6129513</v>
          </cell>
          <cell r="G160">
            <v>15413958.664692</v>
          </cell>
        </row>
        <row r="161">
          <cell r="C161" t="str">
            <v>11-15</v>
          </cell>
          <cell r="D161">
            <v>647</v>
          </cell>
          <cell r="E161">
            <v>1184.5596640000001</v>
          </cell>
          <cell r="F161">
            <v>141165633</v>
          </cell>
          <cell r="G161">
            <v>277573237.437132</v>
          </cell>
        </row>
        <row r="162">
          <cell r="C162" t="str">
            <v>2</v>
          </cell>
          <cell r="D162">
            <v>49</v>
          </cell>
          <cell r="E162">
            <v>81.121437999999998</v>
          </cell>
          <cell r="F162">
            <v>24709397</v>
          </cell>
          <cell r="G162">
            <v>31603564.431683999</v>
          </cell>
        </row>
        <row r="163">
          <cell r="C163" t="str">
            <v>3</v>
          </cell>
          <cell r="D163">
            <v>113</v>
          </cell>
          <cell r="E163">
            <v>135.52398500000001</v>
          </cell>
          <cell r="F163">
            <v>24308204</v>
          </cell>
          <cell r="G163">
            <v>42414811.989583999</v>
          </cell>
        </row>
        <row r="164">
          <cell r="C164" t="str">
            <v>4-5</v>
          </cell>
          <cell r="D164">
            <v>288</v>
          </cell>
          <cell r="E164">
            <v>426.97940899999998</v>
          </cell>
          <cell r="F164">
            <v>79644046</v>
          </cell>
          <cell r="G164">
            <v>132064556.514817</v>
          </cell>
        </row>
        <row r="165">
          <cell r="C165" t="str">
            <v>6-10</v>
          </cell>
          <cell r="D165">
            <v>949</v>
          </cell>
          <cell r="E165">
            <v>1668.8182240000001</v>
          </cell>
          <cell r="F165">
            <v>257216561</v>
          </cell>
          <cell r="G165">
            <v>484555689.73633099</v>
          </cell>
        </row>
        <row r="166">
          <cell r="C166" t="str">
            <v>1</v>
          </cell>
          <cell r="D166">
            <v>25</v>
          </cell>
          <cell r="E166">
            <v>42.348323000000001</v>
          </cell>
          <cell r="F166">
            <v>12126970</v>
          </cell>
          <cell r="G166">
            <v>18727711.201322</v>
          </cell>
        </row>
        <row r="167">
          <cell r="C167" t="str">
            <v>11-15</v>
          </cell>
          <cell r="D167">
            <v>646</v>
          </cell>
          <cell r="E167">
            <v>942.59885999999995</v>
          </cell>
          <cell r="F167">
            <v>151062810</v>
          </cell>
          <cell r="G167">
            <v>212951552.47094601</v>
          </cell>
        </row>
        <row r="168">
          <cell r="C168" t="str">
            <v>2</v>
          </cell>
          <cell r="D168">
            <v>63</v>
          </cell>
          <cell r="E168">
            <v>74.848473999999996</v>
          </cell>
          <cell r="F168">
            <v>25236742</v>
          </cell>
          <cell r="G168">
            <v>28257019.248298999</v>
          </cell>
        </row>
        <row r="169">
          <cell r="C169" t="str">
            <v>3</v>
          </cell>
          <cell r="D169">
            <v>91</v>
          </cell>
          <cell r="E169">
            <v>104.076106</v>
          </cell>
          <cell r="F169">
            <v>26767762</v>
          </cell>
          <cell r="G169">
            <v>31459064.534752</v>
          </cell>
        </row>
        <row r="170">
          <cell r="C170" t="str">
            <v>4-5</v>
          </cell>
          <cell r="D170">
            <v>282</v>
          </cell>
          <cell r="E170">
            <v>315.85040199999997</v>
          </cell>
          <cell r="F170">
            <v>80583746</v>
          </cell>
          <cell r="G170">
            <v>92839961.363297999</v>
          </cell>
        </row>
        <row r="171">
          <cell r="C171" t="str">
            <v>6-10</v>
          </cell>
          <cell r="D171">
            <v>800</v>
          </cell>
          <cell r="E171">
            <v>971.80784200000005</v>
          </cell>
          <cell r="F171">
            <v>199021921</v>
          </cell>
          <cell r="G171">
            <v>256863427.20136201</v>
          </cell>
        </row>
        <row r="172">
          <cell r="C172" t="str">
            <v>1</v>
          </cell>
          <cell r="D172">
            <v>25</v>
          </cell>
          <cell r="E172">
            <v>76.753553999999994</v>
          </cell>
          <cell r="F172">
            <v>15525000</v>
          </cell>
          <cell r="G172">
            <v>35564435.857795998</v>
          </cell>
        </row>
        <row r="173">
          <cell r="C173" t="str">
            <v>11-15</v>
          </cell>
          <cell r="D173">
            <v>1</v>
          </cell>
          <cell r="E173">
            <v>1.2286779999999999</v>
          </cell>
          <cell r="F173">
            <v>950000</v>
          </cell>
          <cell r="G173">
            <v>412383.831687</v>
          </cell>
        </row>
        <row r="174">
          <cell r="C174" t="str">
            <v>2</v>
          </cell>
          <cell r="D174">
            <v>42</v>
          </cell>
          <cell r="E174">
            <v>85.119130999999996</v>
          </cell>
          <cell r="F174">
            <v>13966997</v>
          </cell>
          <cell r="G174">
            <v>37415120.154701002</v>
          </cell>
        </row>
        <row r="175">
          <cell r="C175" t="str">
            <v>3</v>
          </cell>
          <cell r="D175">
            <v>49</v>
          </cell>
          <cell r="E175">
            <v>85.268745999999993</v>
          </cell>
          <cell r="F175">
            <v>18576000</v>
          </cell>
          <cell r="G175">
            <v>35107348.881768003</v>
          </cell>
        </row>
        <row r="176">
          <cell r="C176" t="str">
            <v>4-5</v>
          </cell>
          <cell r="D176">
            <v>103</v>
          </cell>
          <cell r="E176">
            <v>173.88669899999999</v>
          </cell>
          <cell r="F176">
            <v>35060009</v>
          </cell>
          <cell r="G176">
            <v>61416800.608019002</v>
          </cell>
        </row>
        <row r="177">
          <cell r="C177" t="str">
            <v>6-10</v>
          </cell>
          <cell r="D177">
            <v>152</v>
          </cell>
          <cell r="E177">
            <v>288.61310400000002</v>
          </cell>
          <cell r="F177">
            <v>41607082</v>
          </cell>
          <cell r="G177">
            <v>88372701.602617994</v>
          </cell>
        </row>
        <row r="178">
          <cell r="C178" t="str">
            <v>1</v>
          </cell>
          <cell r="D178">
            <v>74</v>
          </cell>
          <cell r="E178">
            <v>106.05907000000001</v>
          </cell>
          <cell r="F178">
            <v>20858933</v>
          </cell>
          <cell r="G178">
            <v>42298731.293527</v>
          </cell>
        </row>
        <row r="179">
          <cell r="C179" t="str">
            <v>11-15</v>
          </cell>
          <cell r="D179">
            <v>2</v>
          </cell>
          <cell r="E179">
            <v>4.653454</v>
          </cell>
          <cell r="F179">
            <v>237119</v>
          </cell>
          <cell r="G179">
            <v>1334317.7414919999</v>
          </cell>
        </row>
        <row r="180">
          <cell r="C180" t="str">
            <v>2</v>
          </cell>
          <cell r="D180">
            <v>73</v>
          </cell>
          <cell r="E180">
            <v>119.262564</v>
          </cell>
          <cell r="F180">
            <v>23467368</v>
          </cell>
          <cell r="G180">
            <v>45651199.402455002</v>
          </cell>
        </row>
        <row r="181">
          <cell r="C181" t="str">
            <v>3</v>
          </cell>
          <cell r="D181">
            <v>98</v>
          </cell>
          <cell r="E181">
            <v>121.897392</v>
          </cell>
          <cell r="F181">
            <v>25542368</v>
          </cell>
          <cell r="G181">
            <v>43092158.990721002</v>
          </cell>
        </row>
        <row r="182">
          <cell r="C182" t="str">
            <v>4-5</v>
          </cell>
          <cell r="D182">
            <v>154</v>
          </cell>
          <cell r="E182">
            <v>198.598444</v>
          </cell>
          <cell r="F182">
            <v>42491825</v>
          </cell>
          <cell r="G182">
            <v>66520244.436926998</v>
          </cell>
        </row>
        <row r="183">
          <cell r="C183" t="str">
            <v>6-10</v>
          </cell>
          <cell r="D183">
            <v>158</v>
          </cell>
          <cell r="E183">
            <v>276.98008800000002</v>
          </cell>
          <cell r="F183">
            <v>48384832</v>
          </cell>
          <cell r="G183">
            <v>81422732.986120999</v>
          </cell>
        </row>
        <row r="184">
          <cell r="C184" t="str">
            <v>1</v>
          </cell>
          <cell r="D184">
            <v>101</v>
          </cell>
          <cell r="E184">
            <v>119.84593599999999</v>
          </cell>
          <cell r="F184">
            <v>29839121</v>
          </cell>
          <cell r="G184">
            <v>44371443.141337998</v>
          </cell>
        </row>
        <row r="185">
          <cell r="C185" t="str">
            <v>11-15</v>
          </cell>
          <cell r="D185">
            <v>6</v>
          </cell>
          <cell r="E185">
            <v>4.4739529999999998</v>
          </cell>
          <cell r="F185">
            <v>1803875</v>
          </cell>
          <cell r="G185">
            <v>1045091.6377739999</v>
          </cell>
        </row>
        <row r="186">
          <cell r="C186" t="str">
            <v>2</v>
          </cell>
          <cell r="D186">
            <v>106</v>
          </cell>
          <cell r="E186">
            <v>131.08442099999999</v>
          </cell>
          <cell r="F186">
            <v>32654000</v>
          </cell>
          <cell r="G186">
            <v>45918103.608932003</v>
          </cell>
        </row>
        <row r="187">
          <cell r="C187" t="str">
            <v>3</v>
          </cell>
          <cell r="D187">
            <v>138</v>
          </cell>
          <cell r="E187">
            <v>128.45775</v>
          </cell>
          <cell r="F187">
            <v>45946212</v>
          </cell>
          <cell r="G187">
            <v>41974681.269699</v>
          </cell>
        </row>
        <row r="188">
          <cell r="C188" t="str">
            <v>4-5</v>
          </cell>
          <cell r="D188">
            <v>230</v>
          </cell>
          <cell r="E188">
            <v>219.342082</v>
          </cell>
          <cell r="F188">
            <v>66440333</v>
          </cell>
          <cell r="G188">
            <v>67658670.108720005</v>
          </cell>
        </row>
        <row r="189">
          <cell r="C189" t="str">
            <v>6-10</v>
          </cell>
          <cell r="D189">
            <v>194</v>
          </cell>
          <cell r="E189">
            <v>228.45452499999999</v>
          </cell>
          <cell r="F189">
            <v>52555850</v>
          </cell>
          <cell r="G189">
            <v>60974267.523146003</v>
          </cell>
        </row>
        <row r="190">
          <cell r="C190" t="str">
            <v>1</v>
          </cell>
          <cell r="D190">
            <v>14</v>
          </cell>
          <cell r="E190">
            <v>39.313575</v>
          </cell>
          <cell r="F190">
            <v>6350000</v>
          </cell>
          <cell r="G190">
            <v>20938917.645431999</v>
          </cell>
        </row>
        <row r="191">
          <cell r="C191" t="str">
            <v>2</v>
          </cell>
          <cell r="D191">
            <v>41</v>
          </cell>
          <cell r="E191">
            <v>84.368977000000001</v>
          </cell>
          <cell r="F191">
            <v>19326333</v>
          </cell>
          <cell r="G191">
            <v>41478784.469299003</v>
          </cell>
        </row>
        <row r="192">
          <cell r="C192" t="str">
            <v>3</v>
          </cell>
          <cell r="D192">
            <v>58</v>
          </cell>
          <cell r="E192">
            <v>103.864609</v>
          </cell>
          <cell r="F192">
            <v>23057000</v>
          </cell>
          <cell r="G192">
            <v>47746002.643826999</v>
          </cell>
        </row>
        <row r="193">
          <cell r="C193" t="str">
            <v>4-5</v>
          </cell>
          <cell r="D193">
            <v>59</v>
          </cell>
          <cell r="E193">
            <v>105.341329</v>
          </cell>
          <cell r="F193">
            <v>16088000</v>
          </cell>
          <cell r="G193">
            <v>43214965.018440999</v>
          </cell>
        </row>
        <row r="194">
          <cell r="C194" t="str">
            <v>6-10</v>
          </cell>
          <cell r="D194">
            <v>27</v>
          </cell>
          <cell r="E194">
            <v>45.099963000000002</v>
          </cell>
          <cell r="F194">
            <v>19761000</v>
          </cell>
          <cell r="G194">
            <v>34229475.851209</v>
          </cell>
        </row>
        <row r="195">
          <cell r="C195" t="str">
            <v>1</v>
          </cell>
          <cell r="D195">
            <v>26</v>
          </cell>
          <cell r="E195">
            <v>46.745088000000003</v>
          </cell>
          <cell r="F195">
            <v>7818000</v>
          </cell>
          <cell r="G195">
            <v>18204204.767866001</v>
          </cell>
        </row>
        <row r="196">
          <cell r="C196" t="str">
            <v>2</v>
          </cell>
          <cell r="D196">
            <v>69</v>
          </cell>
          <cell r="E196">
            <v>93.739715000000004</v>
          </cell>
          <cell r="F196">
            <v>24960813</v>
          </cell>
          <cell r="G196">
            <v>35492078.915811002</v>
          </cell>
        </row>
        <row r="197">
          <cell r="C197" t="str">
            <v>3</v>
          </cell>
          <cell r="D197">
            <v>78</v>
          </cell>
          <cell r="E197">
            <v>110.47206199999999</v>
          </cell>
          <cell r="F197">
            <v>22981000</v>
          </cell>
          <cell r="G197">
            <v>40653843.282202996</v>
          </cell>
        </row>
        <row r="198">
          <cell r="C198" t="str">
            <v>4-5</v>
          </cell>
          <cell r="D198">
            <v>90</v>
          </cell>
          <cell r="E198">
            <v>126.32998000000001</v>
          </cell>
          <cell r="F198">
            <v>31029627</v>
          </cell>
          <cell r="G198">
            <v>42913913.609004997</v>
          </cell>
        </row>
        <row r="199">
          <cell r="C199" t="str">
            <v>6-10</v>
          </cell>
          <cell r="D199">
            <v>102</v>
          </cell>
          <cell r="E199">
            <v>194.167147</v>
          </cell>
          <cell r="F199">
            <v>31032229</v>
          </cell>
          <cell r="G199">
            <v>72698391.885950997</v>
          </cell>
        </row>
        <row r="200">
          <cell r="C200" t="str">
            <v>1</v>
          </cell>
          <cell r="D200">
            <v>33</v>
          </cell>
          <cell r="E200">
            <v>36.681752000000003</v>
          </cell>
          <cell r="F200">
            <v>11597000</v>
          </cell>
          <cell r="G200">
            <v>14930471.995403999</v>
          </cell>
        </row>
        <row r="201">
          <cell r="C201" t="str">
            <v>2</v>
          </cell>
          <cell r="D201">
            <v>47</v>
          </cell>
          <cell r="E201">
            <v>58.963504</v>
          </cell>
          <cell r="F201">
            <v>17235000</v>
          </cell>
          <cell r="G201">
            <v>22162798.515698001</v>
          </cell>
        </row>
        <row r="202">
          <cell r="C202" t="str">
            <v>3</v>
          </cell>
          <cell r="D202">
            <v>37</v>
          </cell>
          <cell r="E202">
            <v>61.565264999999997</v>
          </cell>
          <cell r="F202">
            <v>12866000</v>
          </cell>
          <cell r="G202">
            <v>20790584.327493001</v>
          </cell>
        </row>
        <row r="203">
          <cell r="C203" t="str">
            <v>4-5</v>
          </cell>
          <cell r="D203">
            <v>64</v>
          </cell>
          <cell r="E203">
            <v>87.197789999999998</v>
          </cell>
          <cell r="F203">
            <v>21024230</v>
          </cell>
          <cell r="G203">
            <v>27715557.547747999</v>
          </cell>
        </row>
        <row r="204">
          <cell r="C204" t="str">
            <v>6-10</v>
          </cell>
          <cell r="D204">
            <v>96</v>
          </cell>
          <cell r="E204">
            <v>130.52830900000001</v>
          </cell>
          <cell r="F204">
            <v>32515747</v>
          </cell>
          <cell r="G204">
            <v>45139148.149936996</v>
          </cell>
        </row>
        <row r="205">
          <cell r="C205" t="str">
            <v>1</v>
          </cell>
          <cell r="D205">
            <v>23</v>
          </cell>
          <cell r="E205">
            <v>26.225193000000001</v>
          </cell>
          <cell r="F205">
            <v>10017000</v>
          </cell>
          <cell r="G205">
            <v>8808599.4449639991</v>
          </cell>
        </row>
        <row r="206">
          <cell r="C206" t="str">
            <v>2</v>
          </cell>
          <cell r="D206">
            <v>39</v>
          </cell>
          <cell r="E206">
            <v>40.633555999999999</v>
          </cell>
          <cell r="F206">
            <v>11929000</v>
          </cell>
          <cell r="G206">
            <v>12791541.953059001</v>
          </cell>
        </row>
        <row r="207">
          <cell r="C207" t="str">
            <v>3</v>
          </cell>
          <cell r="D207">
            <v>58</v>
          </cell>
          <cell r="E207">
            <v>53.169573999999997</v>
          </cell>
          <cell r="F207">
            <v>16447905</v>
          </cell>
          <cell r="G207">
            <v>16637657.007742001</v>
          </cell>
        </row>
        <row r="208">
          <cell r="C208" t="str">
            <v>4-5</v>
          </cell>
          <cell r="D208">
            <v>62</v>
          </cell>
          <cell r="E208">
            <v>62.389203000000002</v>
          </cell>
          <cell r="F208">
            <v>15879000</v>
          </cell>
          <cell r="G208">
            <v>18607333.489631001</v>
          </cell>
        </row>
        <row r="209">
          <cell r="C209" t="str">
            <v>6-10</v>
          </cell>
          <cell r="D209">
            <v>44</v>
          </cell>
          <cell r="E209">
            <v>55.264142</v>
          </cell>
          <cell r="F209">
            <v>14161474</v>
          </cell>
          <cell r="G209">
            <v>16084493.569824999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abSelected="1" workbookViewId="0">
      <selection sqref="A1:B1"/>
    </sheetView>
  </sheetViews>
  <sheetFormatPr defaultColWidth="43.5703125" defaultRowHeight="15" x14ac:dyDescent="0.25"/>
  <cols>
    <col min="1" max="1" width="16.28515625" bestFit="1" customWidth="1"/>
    <col min="2" max="2" width="94.42578125" bestFit="1" customWidth="1"/>
  </cols>
  <sheetData>
    <row r="1" spans="1:2" x14ac:dyDescent="0.25">
      <c r="A1" s="858" t="s">
        <v>281</v>
      </c>
      <c r="B1" s="859"/>
    </row>
    <row r="2" spans="1:2" x14ac:dyDescent="0.25">
      <c r="A2" s="782" t="s">
        <v>277</v>
      </c>
      <c r="B2" s="783" t="s">
        <v>278</v>
      </c>
    </row>
    <row r="3" spans="1:2" x14ac:dyDescent="0.25">
      <c r="A3" s="782"/>
      <c r="B3" s="783"/>
    </row>
    <row r="4" spans="1:2" x14ac:dyDescent="0.25">
      <c r="A4" s="784" t="s">
        <v>286</v>
      </c>
      <c r="B4" s="785" t="s">
        <v>282</v>
      </c>
    </row>
    <row r="5" spans="1:2" x14ac:dyDescent="0.25">
      <c r="A5" s="784"/>
      <c r="B5" s="785"/>
    </row>
    <row r="6" spans="1:2" x14ac:dyDescent="0.25">
      <c r="A6" s="784" t="s">
        <v>287</v>
      </c>
      <c r="B6" s="785" t="s">
        <v>283</v>
      </c>
    </row>
    <row r="7" spans="1:2" x14ac:dyDescent="0.25">
      <c r="A7" s="784"/>
      <c r="B7" s="785"/>
    </row>
    <row r="8" spans="1:2" x14ac:dyDescent="0.25">
      <c r="A8" s="784" t="s">
        <v>288</v>
      </c>
      <c r="B8" s="785" t="s">
        <v>284</v>
      </c>
    </row>
    <row r="9" spans="1:2" x14ac:dyDescent="0.25">
      <c r="A9" s="784"/>
      <c r="B9" s="785"/>
    </row>
    <row r="10" spans="1:2" x14ac:dyDescent="0.25">
      <c r="A10" s="784" t="s">
        <v>289</v>
      </c>
      <c r="B10" s="785" t="s">
        <v>310</v>
      </c>
    </row>
    <row r="11" spans="1:2" x14ac:dyDescent="0.25">
      <c r="A11" s="784" t="s">
        <v>290</v>
      </c>
      <c r="B11" s="785" t="s">
        <v>311</v>
      </c>
    </row>
    <row r="12" spans="1:2" x14ac:dyDescent="0.25">
      <c r="A12" s="784"/>
      <c r="B12" s="785"/>
    </row>
    <row r="13" spans="1:2" x14ac:dyDescent="0.25">
      <c r="A13" s="784" t="s">
        <v>291</v>
      </c>
      <c r="B13" s="785" t="s">
        <v>312</v>
      </c>
    </row>
    <row r="14" spans="1:2" x14ac:dyDescent="0.25">
      <c r="A14" s="784" t="s">
        <v>292</v>
      </c>
      <c r="B14" s="785" t="s">
        <v>313</v>
      </c>
    </row>
    <row r="15" spans="1:2" x14ac:dyDescent="0.25">
      <c r="A15" s="784" t="s">
        <v>293</v>
      </c>
      <c r="B15" s="785" t="s">
        <v>314</v>
      </c>
    </row>
    <row r="16" spans="1:2" x14ac:dyDescent="0.25">
      <c r="A16" s="784" t="s">
        <v>294</v>
      </c>
      <c r="B16" s="785" t="s">
        <v>315</v>
      </c>
    </row>
    <row r="17" spans="1:2" x14ac:dyDescent="0.25">
      <c r="A17" s="784" t="s">
        <v>295</v>
      </c>
      <c r="B17" s="785" t="s">
        <v>316</v>
      </c>
    </row>
    <row r="18" spans="1:2" x14ac:dyDescent="0.25">
      <c r="A18" s="784" t="s">
        <v>296</v>
      </c>
      <c r="B18" s="785" t="s">
        <v>317</v>
      </c>
    </row>
    <row r="19" spans="1:2" x14ac:dyDescent="0.25">
      <c r="A19" s="784" t="s">
        <v>297</v>
      </c>
      <c r="B19" s="785" t="s">
        <v>318</v>
      </c>
    </row>
    <row r="20" spans="1:2" x14ac:dyDescent="0.25">
      <c r="A20" s="784" t="s">
        <v>298</v>
      </c>
      <c r="B20" s="785" t="s">
        <v>319</v>
      </c>
    </row>
    <row r="21" spans="1:2" x14ac:dyDescent="0.25">
      <c r="A21" s="784"/>
      <c r="B21" s="785"/>
    </row>
    <row r="22" spans="1:2" x14ac:dyDescent="0.25">
      <c r="A22" s="784" t="s">
        <v>299</v>
      </c>
      <c r="B22" s="785" t="s">
        <v>324</v>
      </c>
    </row>
    <row r="23" spans="1:2" x14ac:dyDescent="0.25">
      <c r="A23" s="784" t="s">
        <v>300</v>
      </c>
      <c r="B23" s="785" t="s">
        <v>325</v>
      </c>
    </row>
    <row r="24" spans="1:2" x14ac:dyDescent="0.25">
      <c r="A24" s="784" t="s">
        <v>301</v>
      </c>
      <c r="B24" s="785" t="s">
        <v>326</v>
      </c>
    </row>
    <row r="25" spans="1:2" x14ac:dyDescent="0.25">
      <c r="A25" s="784" t="s">
        <v>302</v>
      </c>
      <c r="B25" s="785" t="s">
        <v>327</v>
      </c>
    </row>
    <row r="26" spans="1:2" x14ac:dyDescent="0.25">
      <c r="A26" s="784"/>
      <c r="B26" s="785"/>
    </row>
    <row r="27" spans="1:2" x14ac:dyDescent="0.25">
      <c r="A27" s="784" t="s">
        <v>303</v>
      </c>
      <c r="B27" s="785" t="s">
        <v>285</v>
      </c>
    </row>
    <row r="28" spans="1:2" x14ac:dyDescent="0.25">
      <c r="A28" s="784"/>
      <c r="B28" s="785"/>
    </row>
    <row r="29" spans="1:2" x14ac:dyDescent="0.25">
      <c r="A29" s="784" t="s">
        <v>304</v>
      </c>
      <c r="B29" s="785" t="s">
        <v>328</v>
      </c>
    </row>
    <row r="30" spans="1:2" x14ac:dyDescent="0.25">
      <c r="A30" s="784"/>
      <c r="B30" s="785"/>
    </row>
    <row r="31" spans="1:2" x14ac:dyDescent="0.25">
      <c r="A31" s="786" t="s">
        <v>305</v>
      </c>
      <c r="B31" s="785" t="s">
        <v>329</v>
      </c>
    </row>
    <row r="32" spans="1:2" x14ac:dyDescent="0.25">
      <c r="A32" s="786"/>
      <c r="B32" s="785"/>
    </row>
    <row r="33" spans="1:2" x14ac:dyDescent="0.25">
      <c r="A33" s="784" t="s">
        <v>306</v>
      </c>
      <c r="B33" s="785" t="s">
        <v>330</v>
      </c>
    </row>
    <row r="34" spans="1:2" x14ac:dyDescent="0.25">
      <c r="A34" s="784" t="s">
        <v>352</v>
      </c>
      <c r="B34" s="785" t="s">
        <v>353</v>
      </c>
    </row>
    <row r="35" spans="1:2" x14ac:dyDescent="0.25">
      <c r="A35" s="784"/>
      <c r="B35" s="785"/>
    </row>
    <row r="36" spans="1:2" x14ac:dyDescent="0.25">
      <c r="A36" s="784" t="s">
        <v>307</v>
      </c>
      <c r="B36" s="785" t="s">
        <v>332</v>
      </c>
    </row>
    <row r="37" spans="1:2" x14ac:dyDescent="0.25">
      <c r="A37" s="784" t="s">
        <v>308</v>
      </c>
      <c r="B37" s="785" t="s">
        <v>331</v>
      </c>
    </row>
    <row r="38" spans="1:2" x14ac:dyDescent="0.25">
      <c r="A38" s="784"/>
      <c r="B38" s="785"/>
    </row>
    <row r="39" spans="1:2" x14ac:dyDescent="0.25">
      <c r="A39" s="784" t="s">
        <v>279</v>
      </c>
      <c r="B39" s="785" t="s">
        <v>333</v>
      </c>
    </row>
    <row r="40" spans="1:2" x14ac:dyDescent="0.25">
      <c r="A40" s="784" t="s">
        <v>280</v>
      </c>
      <c r="B40" s="785" t="s">
        <v>334</v>
      </c>
    </row>
    <row r="41" spans="1:2" x14ac:dyDescent="0.25">
      <c r="A41" s="784"/>
      <c r="B41" s="785"/>
    </row>
    <row r="42" spans="1:2" x14ac:dyDescent="0.25">
      <c r="A42" s="786" t="s">
        <v>337</v>
      </c>
      <c r="B42" s="785" t="s">
        <v>342</v>
      </c>
    </row>
    <row r="43" spans="1:2" x14ac:dyDescent="0.25">
      <c r="A43" s="786" t="s">
        <v>339</v>
      </c>
      <c r="B43" s="785" t="s">
        <v>335</v>
      </c>
    </row>
    <row r="44" spans="1:2" x14ac:dyDescent="0.25">
      <c r="A44" s="786" t="s">
        <v>309</v>
      </c>
      <c r="B44" s="785" t="s">
        <v>336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zoomScaleNormal="100" workbookViewId="0"/>
  </sheetViews>
  <sheetFormatPr defaultColWidth="9.140625" defaultRowHeight="12.75" x14ac:dyDescent="0.2"/>
  <cols>
    <col min="1" max="1" width="47.85546875" style="394" bestFit="1" customWidth="1"/>
    <col min="2" max="6" width="7.28515625" style="395" bestFit="1" customWidth="1"/>
    <col min="7" max="7" width="7.5703125" style="395" bestFit="1" customWidth="1"/>
    <col min="8" max="11" width="7.28515625" style="395" bestFit="1" customWidth="1"/>
    <col min="12" max="12" width="1.85546875" style="395" customWidth="1"/>
    <col min="13" max="13" width="7.28515625" style="395" bestFit="1" customWidth="1"/>
    <col min="14" max="14" width="7.42578125" style="395" bestFit="1" customWidth="1"/>
    <col min="15" max="244" width="9.140625" style="395"/>
    <col min="245" max="245" width="8" style="395" customWidth="1"/>
    <col min="246" max="253" width="8.28515625" style="395" customWidth="1"/>
    <col min="254" max="254" width="1.7109375" style="395" customWidth="1"/>
    <col min="255" max="256" width="9.28515625" style="395" customWidth="1"/>
    <col min="257" max="257" width="2.42578125" style="395" customWidth="1"/>
    <col min="258" max="265" width="8.28515625" style="395" customWidth="1"/>
    <col min="266" max="266" width="1.7109375" style="395" customWidth="1"/>
    <col min="267" max="268" width="9.28515625" style="395" customWidth="1"/>
    <col min="269" max="500" width="9.140625" style="395"/>
    <col min="501" max="501" width="8" style="395" customWidth="1"/>
    <col min="502" max="509" width="8.28515625" style="395" customWidth="1"/>
    <col min="510" max="510" width="1.7109375" style="395" customWidth="1"/>
    <col min="511" max="512" width="9.28515625" style="395" customWidth="1"/>
    <col min="513" max="513" width="2.42578125" style="395" customWidth="1"/>
    <col min="514" max="521" width="8.28515625" style="395" customWidth="1"/>
    <col min="522" max="522" width="1.7109375" style="395" customWidth="1"/>
    <col min="523" max="524" width="9.28515625" style="395" customWidth="1"/>
    <col min="525" max="756" width="9.140625" style="395"/>
    <col min="757" max="757" width="8" style="395" customWidth="1"/>
    <col min="758" max="765" width="8.28515625" style="395" customWidth="1"/>
    <col min="766" max="766" width="1.7109375" style="395" customWidth="1"/>
    <col min="767" max="768" width="9.28515625" style="395" customWidth="1"/>
    <col min="769" max="769" width="2.42578125" style="395" customWidth="1"/>
    <col min="770" max="777" width="8.28515625" style="395" customWidth="1"/>
    <col min="778" max="778" width="1.7109375" style="395" customWidth="1"/>
    <col min="779" max="780" width="9.28515625" style="395" customWidth="1"/>
    <col min="781" max="1012" width="9.140625" style="395"/>
    <col min="1013" max="1013" width="8" style="395" customWidth="1"/>
    <col min="1014" max="1021" width="8.28515625" style="395" customWidth="1"/>
    <col min="1022" max="1022" width="1.7109375" style="395" customWidth="1"/>
    <col min="1023" max="1024" width="9.28515625" style="395" customWidth="1"/>
    <col min="1025" max="1025" width="2.42578125" style="395" customWidth="1"/>
    <col min="1026" max="1033" width="8.28515625" style="395" customWidth="1"/>
    <col min="1034" max="1034" width="1.7109375" style="395" customWidth="1"/>
    <col min="1035" max="1036" width="9.28515625" style="395" customWidth="1"/>
    <col min="1037" max="1268" width="9.140625" style="395"/>
    <col min="1269" max="1269" width="8" style="395" customWidth="1"/>
    <col min="1270" max="1277" width="8.28515625" style="395" customWidth="1"/>
    <col min="1278" max="1278" width="1.7109375" style="395" customWidth="1"/>
    <col min="1279" max="1280" width="9.28515625" style="395" customWidth="1"/>
    <col min="1281" max="1281" width="2.42578125" style="395" customWidth="1"/>
    <col min="1282" max="1289" width="8.28515625" style="395" customWidth="1"/>
    <col min="1290" max="1290" width="1.7109375" style="395" customWidth="1"/>
    <col min="1291" max="1292" width="9.28515625" style="395" customWidth="1"/>
    <col min="1293" max="1524" width="9.140625" style="395"/>
    <col min="1525" max="1525" width="8" style="395" customWidth="1"/>
    <col min="1526" max="1533" width="8.28515625" style="395" customWidth="1"/>
    <col min="1534" max="1534" width="1.7109375" style="395" customWidth="1"/>
    <col min="1535" max="1536" width="9.28515625" style="395" customWidth="1"/>
    <col min="1537" max="1537" width="2.42578125" style="395" customWidth="1"/>
    <col min="1538" max="1545" width="8.28515625" style="395" customWidth="1"/>
    <col min="1546" max="1546" width="1.7109375" style="395" customWidth="1"/>
    <col min="1547" max="1548" width="9.28515625" style="395" customWidth="1"/>
    <col min="1549" max="1780" width="9.140625" style="395"/>
    <col min="1781" max="1781" width="8" style="395" customWidth="1"/>
    <col min="1782" max="1789" width="8.28515625" style="395" customWidth="1"/>
    <col min="1790" max="1790" width="1.7109375" style="395" customWidth="1"/>
    <col min="1791" max="1792" width="9.28515625" style="395" customWidth="1"/>
    <col min="1793" max="1793" width="2.42578125" style="395" customWidth="1"/>
    <col min="1794" max="1801" width="8.28515625" style="395" customWidth="1"/>
    <col min="1802" max="1802" width="1.7109375" style="395" customWidth="1"/>
    <col min="1803" max="1804" width="9.28515625" style="395" customWidth="1"/>
    <col min="1805" max="2036" width="9.140625" style="395"/>
    <col min="2037" max="2037" width="8" style="395" customWidth="1"/>
    <col min="2038" max="2045" width="8.28515625" style="395" customWidth="1"/>
    <col min="2046" max="2046" width="1.7109375" style="395" customWidth="1"/>
    <col min="2047" max="2048" width="9.28515625" style="395" customWidth="1"/>
    <col min="2049" max="2049" width="2.42578125" style="395" customWidth="1"/>
    <col min="2050" max="2057" width="8.28515625" style="395" customWidth="1"/>
    <col min="2058" max="2058" width="1.7109375" style="395" customWidth="1"/>
    <col min="2059" max="2060" width="9.28515625" style="395" customWidth="1"/>
    <col min="2061" max="2292" width="9.140625" style="395"/>
    <col min="2293" max="2293" width="8" style="395" customWidth="1"/>
    <col min="2294" max="2301" width="8.28515625" style="395" customWidth="1"/>
    <col min="2302" max="2302" width="1.7109375" style="395" customWidth="1"/>
    <col min="2303" max="2304" width="9.28515625" style="395" customWidth="1"/>
    <col min="2305" max="2305" width="2.42578125" style="395" customWidth="1"/>
    <col min="2306" max="2313" width="8.28515625" style="395" customWidth="1"/>
    <col min="2314" max="2314" width="1.7109375" style="395" customWidth="1"/>
    <col min="2315" max="2316" width="9.28515625" style="395" customWidth="1"/>
    <col min="2317" max="2548" width="9.140625" style="395"/>
    <col min="2549" max="2549" width="8" style="395" customWidth="1"/>
    <col min="2550" max="2557" width="8.28515625" style="395" customWidth="1"/>
    <col min="2558" max="2558" width="1.7109375" style="395" customWidth="1"/>
    <col min="2559" max="2560" width="9.28515625" style="395" customWidth="1"/>
    <col min="2561" max="2561" width="2.42578125" style="395" customWidth="1"/>
    <col min="2562" max="2569" width="8.28515625" style="395" customWidth="1"/>
    <col min="2570" max="2570" width="1.7109375" style="395" customWidth="1"/>
    <col min="2571" max="2572" width="9.28515625" style="395" customWidth="1"/>
    <col min="2573" max="2804" width="9.140625" style="395"/>
    <col min="2805" max="2805" width="8" style="395" customWidth="1"/>
    <col min="2806" max="2813" width="8.28515625" style="395" customWidth="1"/>
    <col min="2814" max="2814" width="1.7109375" style="395" customWidth="1"/>
    <col min="2815" max="2816" width="9.28515625" style="395" customWidth="1"/>
    <col min="2817" max="2817" width="2.42578125" style="395" customWidth="1"/>
    <col min="2818" max="2825" width="8.28515625" style="395" customWidth="1"/>
    <col min="2826" max="2826" width="1.7109375" style="395" customWidth="1"/>
    <col min="2827" max="2828" width="9.28515625" style="395" customWidth="1"/>
    <col min="2829" max="3060" width="9.140625" style="395"/>
    <col min="3061" max="3061" width="8" style="395" customWidth="1"/>
    <col min="3062" max="3069" width="8.28515625" style="395" customWidth="1"/>
    <col min="3070" max="3070" width="1.7109375" style="395" customWidth="1"/>
    <col min="3071" max="3072" width="9.28515625" style="395" customWidth="1"/>
    <col min="3073" max="3073" width="2.42578125" style="395" customWidth="1"/>
    <col min="3074" max="3081" width="8.28515625" style="395" customWidth="1"/>
    <col min="3082" max="3082" width="1.7109375" style="395" customWidth="1"/>
    <col min="3083" max="3084" width="9.28515625" style="395" customWidth="1"/>
    <col min="3085" max="3316" width="9.140625" style="395"/>
    <col min="3317" max="3317" width="8" style="395" customWidth="1"/>
    <col min="3318" max="3325" width="8.28515625" style="395" customWidth="1"/>
    <col min="3326" max="3326" width="1.7109375" style="395" customWidth="1"/>
    <col min="3327" max="3328" width="9.28515625" style="395" customWidth="1"/>
    <col min="3329" max="3329" width="2.42578125" style="395" customWidth="1"/>
    <col min="3330" max="3337" width="8.28515625" style="395" customWidth="1"/>
    <col min="3338" max="3338" width="1.7109375" style="395" customWidth="1"/>
    <col min="3339" max="3340" width="9.28515625" style="395" customWidth="1"/>
    <col min="3341" max="3572" width="9.140625" style="395"/>
    <col min="3573" max="3573" width="8" style="395" customWidth="1"/>
    <col min="3574" max="3581" width="8.28515625" style="395" customWidth="1"/>
    <col min="3582" max="3582" width="1.7109375" style="395" customWidth="1"/>
    <col min="3583" max="3584" width="9.28515625" style="395" customWidth="1"/>
    <col min="3585" max="3585" width="2.42578125" style="395" customWidth="1"/>
    <col min="3586" max="3593" width="8.28515625" style="395" customWidth="1"/>
    <col min="3594" max="3594" width="1.7109375" style="395" customWidth="1"/>
    <col min="3595" max="3596" width="9.28515625" style="395" customWidth="1"/>
    <col min="3597" max="3828" width="9.140625" style="395"/>
    <col min="3829" max="3829" width="8" style="395" customWidth="1"/>
    <col min="3830" max="3837" width="8.28515625" style="395" customWidth="1"/>
    <col min="3838" max="3838" width="1.7109375" style="395" customWidth="1"/>
    <col min="3839" max="3840" width="9.28515625" style="395" customWidth="1"/>
    <col min="3841" max="3841" width="2.42578125" style="395" customWidth="1"/>
    <col min="3842" max="3849" width="8.28515625" style="395" customWidth="1"/>
    <col min="3850" max="3850" width="1.7109375" style="395" customWidth="1"/>
    <col min="3851" max="3852" width="9.28515625" style="395" customWidth="1"/>
    <col min="3853" max="4084" width="9.140625" style="395"/>
    <col min="4085" max="4085" width="8" style="395" customWidth="1"/>
    <col min="4086" max="4093" width="8.28515625" style="395" customWidth="1"/>
    <col min="4094" max="4094" width="1.7109375" style="395" customWidth="1"/>
    <col min="4095" max="4096" width="9.28515625" style="395" customWidth="1"/>
    <col min="4097" max="4097" width="2.42578125" style="395" customWidth="1"/>
    <col min="4098" max="4105" width="8.28515625" style="395" customWidth="1"/>
    <col min="4106" max="4106" width="1.7109375" style="395" customWidth="1"/>
    <col min="4107" max="4108" width="9.28515625" style="395" customWidth="1"/>
    <col min="4109" max="4340" width="9.140625" style="395"/>
    <col min="4341" max="4341" width="8" style="395" customWidth="1"/>
    <col min="4342" max="4349" width="8.28515625" style="395" customWidth="1"/>
    <col min="4350" max="4350" width="1.7109375" style="395" customWidth="1"/>
    <col min="4351" max="4352" width="9.28515625" style="395" customWidth="1"/>
    <col min="4353" max="4353" width="2.42578125" style="395" customWidth="1"/>
    <col min="4354" max="4361" width="8.28515625" style="395" customWidth="1"/>
    <col min="4362" max="4362" width="1.7109375" style="395" customWidth="1"/>
    <col min="4363" max="4364" width="9.28515625" style="395" customWidth="1"/>
    <col min="4365" max="4596" width="9.140625" style="395"/>
    <col min="4597" max="4597" width="8" style="395" customWidth="1"/>
    <col min="4598" max="4605" width="8.28515625" style="395" customWidth="1"/>
    <col min="4606" max="4606" width="1.7109375" style="395" customWidth="1"/>
    <col min="4607" max="4608" width="9.28515625" style="395" customWidth="1"/>
    <col min="4609" max="4609" width="2.42578125" style="395" customWidth="1"/>
    <col min="4610" max="4617" width="8.28515625" style="395" customWidth="1"/>
    <col min="4618" max="4618" width="1.7109375" style="395" customWidth="1"/>
    <col min="4619" max="4620" width="9.28515625" style="395" customWidth="1"/>
    <col min="4621" max="4852" width="9.140625" style="395"/>
    <col min="4853" max="4853" width="8" style="395" customWidth="1"/>
    <col min="4854" max="4861" width="8.28515625" style="395" customWidth="1"/>
    <col min="4862" max="4862" width="1.7109375" style="395" customWidth="1"/>
    <col min="4863" max="4864" width="9.28515625" style="395" customWidth="1"/>
    <col min="4865" max="4865" width="2.42578125" style="395" customWidth="1"/>
    <col min="4866" max="4873" width="8.28515625" style="395" customWidth="1"/>
    <col min="4874" max="4874" width="1.7109375" style="395" customWidth="1"/>
    <col min="4875" max="4876" width="9.28515625" style="395" customWidth="1"/>
    <col min="4877" max="5108" width="9.140625" style="395"/>
    <col min="5109" max="5109" width="8" style="395" customWidth="1"/>
    <col min="5110" max="5117" width="8.28515625" style="395" customWidth="1"/>
    <col min="5118" max="5118" width="1.7109375" style="395" customWidth="1"/>
    <col min="5119" max="5120" width="9.28515625" style="395" customWidth="1"/>
    <col min="5121" max="5121" width="2.42578125" style="395" customWidth="1"/>
    <col min="5122" max="5129" width="8.28515625" style="395" customWidth="1"/>
    <col min="5130" max="5130" width="1.7109375" style="395" customWidth="1"/>
    <col min="5131" max="5132" width="9.28515625" style="395" customWidth="1"/>
    <col min="5133" max="5364" width="9.140625" style="395"/>
    <col min="5365" max="5365" width="8" style="395" customWidth="1"/>
    <col min="5366" max="5373" width="8.28515625" style="395" customWidth="1"/>
    <col min="5374" max="5374" width="1.7109375" style="395" customWidth="1"/>
    <col min="5375" max="5376" width="9.28515625" style="395" customWidth="1"/>
    <col min="5377" max="5377" width="2.42578125" style="395" customWidth="1"/>
    <col min="5378" max="5385" width="8.28515625" style="395" customWidth="1"/>
    <col min="5386" max="5386" width="1.7109375" style="395" customWidth="1"/>
    <col min="5387" max="5388" width="9.28515625" style="395" customWidth="1"/>
    <col min="5389" max="5620" width="9.140625" style="395"/>
    <col min="5621" max="5621" width="8" style="395" customWidth="1"/>
    <col min="5622" max="5629" width="8.28515625" style="395" customWidth="1"/>
    <col min="5630" max="5630" width="1.7109375" style="395" customWidth="1"/>
    <col min="5631" max="5632" width="9.28515625" style="395" customWidth="1"/>
    <col min="5633" max="5633" width="2.42578125" style="395" customWidth="1"/>
    <col min="5634" max="5641" width="8.28515625" style="395" customWidth="1"/>
    <col min="5642" max="5642" width="1.7109375" style="395" customWidth="1"/>
    <col min="5643" max="5644" width="9.28515625" style="395" customWidth="1"/>
    <col min="5645" max="5876" width="9.140625" style="395"/>
    <col min="5877" max="5877" width="8" style="395" customWidth="1"/>
    <col min="5878" max="5885" width="8.28515625" style="395" customWidth="1"/>
    <col min="5886" max="5886" width="1.7109375" style="395" customWidth="1"/>
    <col min="5887" max="5888" width="9.28515625" style="395" customWidth="1"/>
    <col min="5889" max="5889" width="2.42578125" style="395" customWidth="1"/>
    <col min="5890" max="5897" width="8.28515625" style="395" customWidth="1"/>
    <col min="5898" max="5898" width="1.7109375" style="395" customWidth="1"/>
    <col min="5899" max="5900" width="9.28515625" style="395" customWidth="1"/>
    <col min="5901" max="6132" width="9.140625" style="395"/>
    <col min="6133" max="6133" width="8" style="395" customWidth="1"/>
    <col min="6134" max="6141" width="8.28515625" style="395" customWidth="1"/>
    <col min="6142" max="6142" width="1.7109375" style="395" customWidth="1"/>
    <col min="6143" max="6144" width="9.28515625" style="395" customWidth="1"/>
    <col min="6145" max="6145" width="2.42578125" style="395" customWidth="1"/>
    <col min="6146" max="6153" width="8.28515625" style="395" customWidth="1"/>
    <col min="6154" max="6154" width="1.7109375" style="395" customWidth="1"/>
    <col min="6155" max="6156" width="9.28515625" style="395" customWidth="1"/>
    <col min="6157" max="6388" width="9.140625" style="395"/>
    <col min="6389" max="6389" width="8" style="395" customWidth="1"/>
    <col min="6390" max="6397" width="8.28515625" style="395" customWidth="1"/>
    <col min="6398" max="6398" width="1.7109375" style="395" customWidth="1"/>
    <col min="6399" max="6400" width="9.28515625" style="395" customWidth="1"/>
    <col min="6401" max="6401" width="2.42578125" style="395" customWidth="1"/>
    <col min="6402" max="6409" width="8.28515625" style="395" customWidth="1"/>
    <col min="6410" max="6410" width="1.7109375" style="395" customWidth="1"/>
    <col min="6411" max="6412" width="9.28515625" style="395" customWidth="1"/>
    <col min="6413" max="6644" width="9.140625" style="395"/>
    <col min="6645" max="6645" width="8" style="395" customWidth="1"/>
    <col min="6646" max="6653" width="8.28515625" style="395" customWidth="1"/>
    <col min="6654" max="6654" width="1.7109375" style="395" customWidth="1"/>
    <col min="6655" max="6656" width="9.28515625" style="395" customWidth="1"/>
    <col min="6657" max="6657" width="2.42578125" style="395" customWidth="1"/>
    <col min="6658" max="6665" width="8.28515625" style="395" customWidth="1"/>
    <col min="6666" max="6666" width="1.7109375" style="395" customWidth="1"/>
    <col min="6667" max="6668" width="9.28515625" style="395" customWidth="1"/>
    <col min="6669" max="6900" width="9.140625" style="395"/>
    <col min="6901" max="6901" width="8" style="395" customWidth="1"/>
    <col min="6902" max="6909" width="8.28515625" style="395" customWidth="1"/>
    <col min="6910" max="6910" width="1.7109375" style="395" customWidth="1"/>
    <col min="6911" max="6912" width="9.28515625" style="395" customWidth="1"/>
    <col min="6913" max="6913" width="2.42578125" style="395" customWidth="1"/>
    <col min="6914" max="6921" width="8.28515625" style="395" customWidth="1"/>
    <col min="6922" max="6922" width="1.7109375" style="395" customWidth="1"/>
    <col min="6923" max="6924" width="9.28515625" style="395" customWidth="1"/>
    <col min="6925" max="7156" width="9.140625" style="395"/>
    <col min="7157" max="7157" width="8" style="395" customWidth="1"/>
    <col min="7158" max="7165" width="8.28515625" style="395" customWidth="1"/>
    <col min="7166" max="7166" width="1.7109375" style="395" customWidth="1"/>
    <col min="7167" max="7168" width="9.28515625" style="395" customWidth="1"/>
    <col min="7169" max="7169" width="2.42578125" style="395" customWidth="1"/>
    <col min="7170" max="7177" width="8.28515625" style="395" customWidth="1"/>
    <col min="7178" max="7178" width="1.7109375" style="395" customWidth="1"/>
    <col min="7179" max="7180" width="9.28515625" style="395" customWidth="1"/>
    <col min="7181" max="7412" width="9.140625" style="395"/>
    <col min="7413" max="7413" width="8" style="395" customWidth="1"/>
    <col min="7414" max="7421" width="8.28515625" style="395" customWidth="1"/>
    <col min="7422" max="7422" width="1.7109375" style="395" customWidth="1"/>
    <col min="7423" max="7424" width="9.28515625" style="395" customWidth="1"/>
    <col min="7425" max="7425" width="2.42578125" style="395" customWidth="1"/>
    <col min="7426" max="7433" width="8.28515625" style="395" customWidth="1"/>
    <col min="7434" max="7434" width="1.7109375" style="395" customWidth="1"/>
    <col min="7435" max="7436" width="9.28515625" style="395" customWidth="1"/>
    <col min="7437" max="7668" width="9.140625" style="395"/>
    <col min="7669" max="7669" width="8" style="395" customWidth="1"/>
    <col min="7670" max="7677" width="8.28515625" style="395" customWidth="1"/>
    <col min="7678" max="7678" width="1.7109375" style="395" customWidth="1"/>
    <col min="7679" max="7680" width="9.28515625" style="395" customWidth="1"/>
    <col min="7681" max="7681" width="2.42578125" style="395" customWidth="1"/>
    <col min="7682" max="7689" width="8.28515625" style="395" customWidth="1"/>
    <col min="7690" max="7690" width="1.7109375" style="395" customWidth="1"/>
    <col min="7691" max="7692" width="9.28515625" style="395" customWidth="1"/>
    <col min="7693" max="7924" width="9.140625" style="395"/>
    <col min="7925" max="7925" width="8" style="395" customWidth="1"/>
    <col min="7926" max="7933" width="8.28515625" style="395" customWidth="1"/>
    <col min="7934" max="7934" width="1.7109375" style="395" customWidth="1"/>
    <col min="7935" max="7936" width="9.28515625" style="395" customWidth="1"/>
    <col min="7937" max="7937" width="2.42578125" style="395" customWidth="1"/>
    <col min="7938" max="7945" width="8.28515625" style="395" customWidth="1"/>
    <col min="7946" max="7946" width="1.7109375" style="395" customWidth="1"/>
    <col min="7947" max="7948" width="9.28515625" style="395" customWidth="1"/>
    <col min="7949" max="8180" width="9.140625" style="395"/>
    <col min="8181" max="8181" width="8" style="395" customWidth="1"/>
    <col min="8182" max="8189" width="8.28515625" style="395" customWidth="1"/>
    <col min="8190" max="8190" width="1.7109375" style="395" customWidth="1"/>
    <col min="8191" max="8192" width="9.28515625" style="395" customWidth="1"/>
    <col min="8193" max="8193" width="2.42578125" style="395" customWidth="1"/>
    <col min="8194" max="8201" width="8.28515625" style="395" customWidth="1"/>
    <col min="8202" max="8202" width="1.7109375" style="395" customWidth="1"/>
    <col min="8203" max="8204" width="9.28515625" style="395" customWidth="1"/>
    <col min="8205" max="8436" width="9.140625" style="395"/>
    <col min="8437" max="8437" width="8" style="395" customWidth="1"/>
    <col min="8438" max="8445" width="8.28515625" style="395" customWidth="1"/>
    <col min="8446" max="8446" width="1.7109375" style="395" customWidth="1"/>
    <col min="8447" max="8448" width="9.28515625" style="395" customWidth="1"/>
    <col min="8449" max="8449" width="2.42578125" style="395" customWidth="1"/>
    <col min="8450" max="8457" width="8.28515625" style="395" customWidth="1"/>
    <col min="8458" max="8458" width="1.7109375" style="395" customWidth="1"/>
    <col min="8459" max="8460" width="9.28515625" style="395" customWidth="1"/>
    <col min="8461" max="8692" width="9.140625" style="395"/>
    <col min="8693" max="8693" width="8" style="395" customWidth="1"/>
    <col min="8694" max="8701" width="8.28515625" style="395" customWidth="1"/>
    <col min="8702" max="8702" width="1.7109375" style="395" customWidth="1"/>
    <col min="8703" max="8704" width="9.28515625" style="395" customWidth="1"/>
    <col min="8705" max="8705" width="2.42578125" style="395" customWidth="1"/>
    <col min="8706" max="8713" width="8.28515625" style="395" customWidth="1"/>
    <col min="8714" max="8714" width="1.7109375" style="395" customWidth="1"/>
    <col min="8715" max="8716" width="9.28515625" style="395" customWidth="1"/>
    <col min="8717" max="8948" width="9.140625" style="395"/>
    <col min="8949" max="8949" width="8" style="395" customWidth="1"/>
    <col min="8950" max="8957" width="8.28515625" style="395" customWidth="1"/>
    <col min="8958" max="8958" width="1.7109375" style="395" customWidth="1"/>
    <col min="8959" max="8960" width="9.28515625" style="395" customWidth="1"/>
    <col min="8961" max="8961" width="2.42578125" style="395" customWidth="1"/>
    <col min="8962" max="8969" width="8.28515625" style="395" customWidth="1"/>
    <col min="8970" max="8970" width="1.7109375" style="395" customWidth="1"/>
    <col min="8971" max="8972" width="9.28515625" style="395" customWidth="1"/>
    <col min="8973" max="9204" width="9.140625" style="395"/>
    <col min="9205" max="9205" width="8" style="395" customWidth="1"/>
    <col min="9206" max="9213" width="8.28515625" style="395" customWidth="1"/>
    <col min="9214" max="9214" width="1.7109375" style="395" customWidth="1"/>
    <col min="9215" max="9216" width="9.28515625" style="395" customWidth="1"/>
    <col min="9217" max="9217" width="2.42578125" style="395" customWidth="1"/>
    <col min="9218" max="9225" width="8.28515625" style="395" customWidth="1"/>
    <col min="9226" max="9226" width="1.7109375" style="395" customWidth="1"/>
    <col min="9227" max="9228" width="9.28515625" style="395" customWidth="1"/>
    <col min="9229" max="9460" width="9.140625" style="395"/>
    <col min="9461" max="9461" width="8" style="395" customWidth="1"/>
    <col min="9462" max="9469" width="8.28515625" style="395" customWidth="1"/>
    <col min="9470" max="9470" width="1.7109375" style="395" customWidth="1"/>
    <col min="9471" max="9472" width="9.28515625" style="395" customWidth="1"/>
    <col min="9473" max="9473" width="2.42578125" style="395" customWidth="1"/>
    <col min="9474" max="9481" width="8.28515625" style="395" customWidth="1"/>
    <col min="9482" max="9482" width="1.7109375" style="395" customWidth="1"/>
    <col min="9483" max="9484" width="9.28515625" style="395" customWidth="1"/>
    <col min="9485" max="9716" width="9.140625" style="395"/>
    <col min="9717" max="9717" width="8" style="395" customWidth="1"/>
    <col min="9718" max="9725" width="8.28515625" style="395" customWidth="1"/>
    <col min="9726" max="9726" width="1.7109375" style="395" customWidth="1"/>
    <col min="9727" max="9728" width="9.28515625" style="395" customWidth="1"/>
    <col min="9729" max="9729" width="2.42578125" style="395" customWidth="1"/>
    <col min="9730" max="9737" width="8.28515625" style="395" customWidth="1"/>
    <col min="9738" max="9738" width="1.7109375" style="395" customWidth="1"/>
    <col min="9739" max="9740" width="9.28515625" style="395" customWidth="1"/>
    <col min="9741" max="9972" width="9.140625" style="395"/>
    <col min="9973" max="9973" width="8" style="395" customWidth="1"/>
    <col min="9974" max="9981" width="8.28515625" style="395" customWidth="1"/>
    <col min="9982" max="9982" width="1.7109375" style="395" customWidth="1"/>
    <col min="9983" max="9984" width="9.28515625" style="395" customWidth="1"/>
    <col min="9985" max="9985" width="2.42578125" style="395" customWidth="1"/>
    <col min="9986" max="9993" width="8.28515625" style="395" customWidth="1"/>
    <col min="9994" max="9994" width="1.7109375" style="395" customWidth="1"/>
    <col min="9995" max="9996" width="9.28515625" style="395" customWidth="1"/>
    <col min="9997" max="10228" width="9.140625" style="395"/>
    <col min="10229" max="10229" width="8" style="395" customWidth="1"/>
    <col min="10230" max="10237" width="8.28515625" style="395" customWidth="1"/>
    <col min="10238" max="10238" width="1.7109375" style="395" customWidth="1"/>
    <col min="10239" max="10240" width="9.28515625" style="395" customWidth="1"/>
    <col min="10241" max="10241" width="2.42578125" style="395" customWidth="1"/>
    <col min="10242" max="10249" width="8.28515625" style="395" customWidth="1"/>
    <col min="10250" max="10250" width="1.7109375" style="395" customWidth="1"/>
    <col min="10251" max="10252" width="9.28515625" style="395" customWidth="1"/>
    <col min="10253" max="10484" width="9.140625" style="395"/>
    <col min="10485" max="10485" width="8" style="395" customWidth="1"/>
    <col min="10486" max="10493" width="8.28515625" style="395" customWidth="1"/>
    <col min="10494" max="10494" width="1.7109375" style="395" customWidth="1"/>
    <col min="10495" max="10496" width="9.28515625" style="395" customWidth="1"/>
    <col min="10497" max="10497" width="2.42578125" style="395" customWidth="1"/>
    <col min="10498" max="10505" width="8.28515625" style="395" customWidth="1"/>
    <col min="10506" max="10506" width="1.7109375" style="395" customWidth="1"/>
    <col min="10507" max="10508" width="9.28515625" style="395" customWidth="1"/>
    <col min="10509" max="10740" width="9.140625" style="395"/>
    <col min="10741" max="10741" width="8" style="395" customWidth="1"/>
    <col min="10742" max="10749" width="8.28515625" style="395" customWidth="1"/>
    <col min="10750" max="10750" width="1.7109375" style="395" customWidth="1"/>
    <col min="10751" max="10752" width="9.28515625" style="395" customWidth="1"/>
    <col min="10753" max="10753" width="2.42578125" style="395" customWidth="1"/>
    <col min="10754" max="10761" width="8.28515625" style="395" customWidth="1"/>
    <col min="10762" max="10762" width="1.7109375" style="395" customWidth="1"/>
    <col min="10763" max="10764" width="9.28515625" style="395" customWidth="1"/>
    <col min="10765" max="10996" width="9.140625" style="395"/>
    <col min="10997" max="10997" width="8" style="395" customWidth="1"/>
    <col min="10998" max="11005" width="8.28515625" style="395" customWidth="1"/>
    <col min="11006" max="11006" width="1.7109375" style="395" customWidth="1"/>
    <col min="11007" max="11008" width="9.28515625" style="395" customWidth="1"/>
    <col min="11009" max="11009" width="2.42578125" style="395" customWidth="1"/>
    <col min="11010" max="11017" width="8.28515625" style="395" customWidth="1"/>
    <col min="11018" max="11018" width="1.7109375" style="395" customWidth="1"/>
    <col min="11019" max="11020" width="9.28515625" style="395" customWidth="1"/>
    <col min="11021" max="11252" width="9.140625" style="395"/>
    <col min="11253" max="11253" width="8" style="395" customWidth="1"/>
    <col min="11254" max="11261" width="8.28515625" style="395" customWidth="1"/>
    <col min="11262" max="11262" width="1.7109375" style="395" customWidth="1"/>
    <col min="11263" max="11264" width="9.28515625" style="395" customWidth="1"/>
    <col min="11265" max="11265" width="2.42578125" style="395" customWidth="1"/>
    <col min="11266" max="11273" width="8.28515625" style="395" customWidth="1"/>
    <col min="11274" max="11274" width="1.7109375" style="395" customWidth="1"/>
    <col min="11275" max="11276" width="9.28515625" style="395" customWidth="1"/>
    <col min="11277" max="11508" width="9.140625" style="395"/>
    <col min="11509" max="11509" width="8" style="395" customWidth="1"/>
    <col min="11510" max="11517" width="8.28515625" style="395" customWidth="1"/>
    <col min="11518" max="11518" width="1.7109375" style="395" customWidth="1"/>
    <col min="11519" max="11520" width="9.28515625" style="395" customWidth="1"/>
    <col min="11521" max="11521" width="2.42578125" style="395" customWidth="1"/>
    <col min="11522" max="11529" width="8.28515625" style="395" customWidth="1"/>
    <col min="11530" max="11530" width="1.7109375" style="395" customWidth="1"/>
    <col min="11531" max="11532" width="9.28515625" style="395" customWidth="1"/>
    <col min="11533" max="11764" width="9.140625" style="395"/>
    <col min="11765" max="11765" width="8" style="395" customWidth="1"/>
    <col min="11766" max="11773" width="8.28515625" style="395" customWidth="1"/>
    <col min="11774" max="11774" width="1.7109375" style="395" customWidth="1"/>
    <col min="11775" max="11776" width="9.28515625" style="395" customWidth="1"/>
    <col min="11777" max="11777" width="2.42578125" style="395" customWidth="1"/>
    <col min="11778" max="11785" width="8.28515625" style="395" customWidth="1"/>
    <col min="11786" max="11786" width="1.7109375" style="395" customWidth="1"/>
    <col min="11787" max="11788" width="9.28515625" style="395" customWidth="1"/>
    <col min="11789" max="12020" width="9.140625" style="395"/>
    <col min="12021" max="12021" width="8" style="395" customWidth="1"/>
    <col min="12022" max="12029" width="8.28515625" style="395" customWidth="1"/>
    <col min="12030" max="12030" width="1.7109375" style="395" customWidth="1"/>
    <col min="12031" max="12032" width="9.28515625" style="395" customWidth="1"/>
    <col min="12033" max="12033" width="2.42578125" style="395" customWidth="1"/>
    <col min="12034" max="12041" width="8.28515625" style="395" customWidth="1"/>
    <col min="12042" max="12042" width="1.7109375" style="395" customWidth="1"/>
    <col min="12043" max="12044" width="9.28515625" style="395" customWidth="1"/>
    <col min="12045" max="12276" width="9.140625" style="395"/>
    <col min="12277" max="12277" width="8" style="395" customWidth="1"/>
    <col min="12278" max="12285" width="8.28515625" style="395" customWidth="1"/>
    <col min="12286" max="12286" width="1.7109375" style="395" customWidth="1"/>
    <col min="12287" max="12288" width="9.28515625" style="395" customWidth="1"/>
    <col min="12289" max="12289" width="2.42578125" style="395" customWidth="1"/>
    <col min="12290" max="12297" width="8.28515625" style="395" customWidth="1"/>
    <col min="12298" max="12298" width="1.7109375" style="395" customWidth="1"/>
    <col min="12299" max="12300" width="9.28515625" style="395" customWidth="1"/>
    <col min="12301" max="12532" width="9.140625" style="395"/>
    <col min="12533" max="12533" width="8" style="395" customWidth="1"/>
    <col min="12534" max="12541" width="8.28515625" style="395" customWidth="1"/>
    <col min="12542" max="12542" width="1.7109375" style="395" customWidth="1"/>
    <col min="12543" max="12544" width="9.28515625" style="395" customWidth="1"/>
    <col min="12545" max="12545" width="2.42578125" style="395" customWidth="1"/>
    <col min="12546" max="12553" width="8.28515625" style="395" customWidth="1"/>
    <col min="12554" max="12554" width="1.7109375" style="395" customWidth="1"/>
    <col min="12555" max="12556" width="9.28515625" style="395" customWidth="1"/>
    <col min="12557" max="12788" width="9.140625" style="395"/>
    <col min="12789" max="12789" width="8" style="395" customWidth="1"/>
    <col min="12790" max="12797" width="8.28515625" style="395" customWidth="1"/>
    <col min="12798" max="12798" width="1.7109375" style="395" customWidth="1"/>
    <col min="12799" max="12800" width="9.28515625" style="395" customWidth="1"/>
    <col min="12801" max="12801" width="2.42578125" style="395" customWidth="1"/>
    <col min="12802" max="12809" width="8.28515625" style="395" customWidth="1"/>
    <col min="12810" max="12810" width="1.7109375" style="395" customWidth="1"/>
    <col min="12811" max="12812" width="9.28515625" style="395" customWidth="1"/>
    <col min="12813" max="13044" width="9.140625" style="395"/>
    <col min="13045" max="13045" width="8" style="395" customWidth="1"/>
    <col min="13046" max="13053" width="8.28515625" style="395" customWidth="1"/>
    <col min="13054" max="13054" width="1.7109375" style="395" customWidth="1"/>
    <col min="13055" max="13056" width="9.28515625" style="395" customWidth="1"/>
    <col min="13057" max="13057" width="2.42578125" style="395" customWidth="1"/>
    <col min="13058" max="13065" width="8.28515625" style="395" customWidth="1"/>
    <col min="13066" max="13066" width="1.7109375" style="395" customWidth="1"/>
    <col min="13067" max="13068" width="9.28515625" style="395" customWidth="1"/>
    <col min="13069" max="13300" width="9.140625" style="395"/>
    <col min="13301" max="13301" width="8" style="395" customWidth="1"/>
    <col min="13302" max="13309" width="8.28515625" style="395" customWidth="1"/>
    <col min="13310" max="13310" width="1.7109375" style="395" customWidth="1"/>
    <col min="13311" max="13312" width="9.28515625" style="395" customWidth="1"/>
    <col min="13313" max="13313" width="2.42578125" style="395" customWidth="1"/>
    <col min="13314" max="13321" width="8.28515625" style="395" customWidth="1"/>
    <col min="13322" max="13322" width="1.7109375" style="395" customWidth="1"/>
    <col min="13323" max="13324" width="9.28515625" style="395" customWidth="1"/>
    <col min="13325" max="13556" width="9.140625" style="395"/>
    <col min="13557" max="13557" width="8" style="395" customWidth="1"/>
    <col min="13558" max="13565" width="8.28515625" style="395" customWidth="1"/>
    <col min="13566" max="13566" width="1.7109375" style="395" customWidth="1"/>
    <col min="13567" max="13568" width="9.28515625" style="395" customWidth="1"/>
    <col min="13569" max="13569" width="2.42578125" style="395" customWidth="1"/>
    <col min="13570" max="13577" width="8.28515625" style="395" customWidth="1"/>
    <col min="13578" max="13578" width="1.7109375" style="395" customWidth="1"/>
    <col min="13579" max="13580" width="9.28515625" style="395" customWidth="1"/>
    <col min="13581" max="13812" width="9.140625" style="395"/>
    <col min="13813" max="13813" width="8" style="395" customWidth="1"/>
    <col min="13814" max="13821" width="8.28515625" style="395" customWidth="1"/>
    <col min="13822" max="13822" width="1.7109375" style="395" customWidth="1"/>
    <col min="13823" max="13824" width="9.28515625" style="395" customWidth="1"/>
    <col min="13825" max="13825" width="2.42578125" style="395" customWidth="1"/>
    <col min="13826" max="13833" width="8.28515625" style="395" customWidth="1"/>
    <col min="13834" max="13834" width="1.7109375" style="395" customWidth="1"/>
    <col min="13835" max="13836" width="9.28515625" style="395" customWidth="1"/>
    <col min="13837" max="14068" width="9.140625" style="395"/>
    <col min="14069" max="14069" width="8" style="395" customWidth="1"/>
    <col min="14070" max="14077" width="8.28515625" style="395" customWidth="1"/>
    <col min="14078" max="14078" width="1.7109375" style="395" customWidth="1"/>
    <col min="14079" max="14080" width="9.28515625" style="395" customWidth="1"/>
    <col min="14081" max="14081" width="2.42578125" style="395" customWidth="1"/>
    <col min="14082" max="14089" width="8.28515625" style="395" customWidth="1"/>
    <col min="14090" max="14090" width="1.7109375" style="395" customWidth="1"/>
    <col min="14091" max="14092" width="9.28515625" style="395" customWidth="1"/>
    <col min="14093" max="14324" width="9.140625" style="395"/>
    <col min="14325" max="14325" width="8" style="395" customWidth="1"/>
    <col min="14326" max="14333" width="8.28515625" style="395" customWidth="1"/>
    <col min="14334" max="14334" width="1.7109375" style="395" customWidth="1"/>
    <col min="14335" max="14336" width="9.28515625" style="395" customWidth="1"/>
    <col min="14337" max="14337" width="2.42578125" style="395" customWidth="1"/>
    <col min="14338" max="14345" width="8.28515625" style="395" customWidth="1"/>
    <col min="14346" max="14346" width="1.7109375" style="395" customWidth="1"/>
    <col min="14347" max="14348" width="9.28515625" style="395" customWidth="1"/>
    <col min="14349" max="14580" width="9.140625" style="395"/>
    <col min="14581" max="14581" width="8" style="395" customWidth="1"/>
    <col min="14582" max="14589" width="8.28515625" style="395" customWidth="1"/>
    <col min="14590" max="14590" width="1.7109375" style="395" customWidth="1"/>
    <col min="14591" max="14592" width="9.28515625" style="395" customWidth="1"/>
    <col min="14593" max="14593" width="2.42578125" style="395" customWidth="1"/>
    <col min="14594" max="14601" width="8.28515625" style="395" customWidth="1"/>
    <col min="14602" max="14602" width="1.7109375" style="395" customWidth="1"/>
    <col min="14603" max="14604" width="9.28515625" style="395" customWidth="1"/>
    <col min="14605" max="14836" width="9.140625" style="395"/>
    <col min="14837" max="14837" width="8" style="395" customWidth="1"/>
    <col min="14838" max="14845" width="8.28515625" style="395" customWidth="1"/>
    <col min="14846" max="14846" width="1.7109375" style="395" customWidth="1"/>
    <col min="14847" max="14848" width="9.28515625" style="395" customWidth="1"/>
    <col min="14849" max="14849" width="2.42578125" style="395" customWidth="1"/>
    <col min="14850" max="14857" width="8.28515625" style="395" customWidth="1"/>
    <col min="14858" max="14858" width="1.7109375" style="395" customWidth="1"/>
    <col min="14859" max="14860" width="9.28515625" style="395" customWidth="1"/>
    <col min="14861" max="15092" width="9.140625" style="395"/>
    <col min="15093" max="15093" width="8" style="395" customWidth="1"/>
    <col min="15094" max="15101" width="8.28515625" style="395" customWidth="1"/>
    <col min="15102" max="15102" width="1.7109375" style="395" customWidth="1"/>
    <col min="15103" max="15104" width="9.28515625" style="395" customWidth="1"/>
    <col min="15105" max="15105" width="2.42578125" style="395" customWidth="1"/>
    <col min="15106" max="15113" width="8.28515625" style="395" customWidth="1"/>
    <col min="15114" max="15114" width="1.7109375" style="395" customWidth="1"/>
    <col min="15115" max="15116" width="9.28515625" style="395" customWidth="1"/>
    <col min="15117" max="15348" width="9.140625" style="395"/>
    <col min="15349" max="15349" width="8" style="395" customWidth="1"/>
    <col min="15350" max="15357" width="8.28515625" style="395" customWidth="1"/>
    <col min="15358" max="15358" width="1.7109375" style="395" customWidth="1"/>
    <col min="15359" max="15360" width="9.28515625" style="395" customWidth="1"/>
    <col min="15361" max="15361" width="2.42578125" style="395" customWidth="1"/>
    <col min="15362" max="15369" width="8.28515625" style="395" customWidth="1"/>
    <col min="15370" max="15370" width="1.7109375" style="395" customWidth="1"/>
    <col min="15371" max="15372" width="9.28515625" style="395" customWidth="1"/>
    <col min="15373" max="15604" width="9.140625" style="395"/>
    <col min="15605" max="15605" width="8" style="395" customWidth="1"/>
    <col min="15606" max="15613" width="8.28515625" style="395" customWidth="1"/>
    <col min="15614" max="15614" width="1.7109375" style="395" customWidth="1"/>
    <col min="15615" max="15616" width="9.28515625" style="395" customWidth="1"/>
    <col min="15617" max="15617" width="2.42578125" style="395" customWidth="1"/>
    <col min="15618" max="15625" width="8.28515625" style="395" customWidth="1"/>
    <col min="15626" max="15626" width="1.7109375" style="395" customWidth="1"/>
    <col min="15627" max="15628" width="9.28515625" style="395" customWidth="1"/>
    <col min="15629" max="15860" width="9.140625" style="395"/>
    <col min="15861" max="15861" width="8" style="395" customWidth="1"/>
    <col min="15862" max="15869" width="8.28515625" style="395" customWidth="1"/>
    <col min="15870" max="15870" width="1.7109375" style="395" customWidth="1"/>
    <col min="15871" max="15872" width="9.28515625" style="395" customWidth="1"/>
    <col min="15873" max="15873" width="2.42578125" style="395" customWidth="1"/>
    <col min="15874" max="15881" width="8.28515625" style="395" customWidth="1"/>
    <col min="15882" max="15882" width="1.7109375" style="395" customWidth="1"/>
    <col min="15883" max="15884" width="9.28515625" style="395" customWidth="1"/>
    <col min="15885" max="16116" width="9.140625" style="395"/>
    <col min="16117" max="16117" width="8" style="395" customWidth="1"/>
    <col min="16118" max="16125" width="8.28515625" style="395" customWidth="1"/>
    <col min="16126" max="16126" width="1.7109375" style="395" customWidth="1"/>
    <col min="16127" max="16128" width="9.28515625" style="395" customWidth="1"/>
    <col min="16129" max="16129" width="2.42578125" style="395" customWidth="1"/>
    <col min="16130" max="16137" width="8.28515625" style="395" customWidth="1"/>
    <col min="16138" max="16138" width="1.7109375" style="395" customWidth="1"/>
    <col min="16139" max="16140" width="9.28515625" style="395" customWidth="1"/>
    <col min="16141" max="16384" width="9.140625" style="395"/>
  </cols>
  <sheetData>
    <row r="1" spans="1:19" x14ac:dyDescent="0.2">
      <c r="B1" s="877" t="s">
        <v>264</v>
      </c>
      <c r="C1" s="877"/>
      <c r="D1" s="877"/>
      <c r="E1" s="877"/>
      <c r="F1" s="877"/>
      <c r="G1" s="877"/>
      <c r="H1" s="877"/>
      <c r="I1" s="877"/>
      <c r="J1" s="877"/>
      <c r="K1" s="877"/>
      <c r="L1" s="877"/>
      <c r="M1" s="877"/>
      <c r="N1" s="877"/>
    </row>
    <row r="2" spans="1:19" x14ac:dyDescent="0.2">
      <c r="B2" s="870" t="s">
        <v>1</v>
      </c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</row>
    <row r="3" spans="1:19" x14ac:dyDescent="0.2">
      <c r="B3" s="878" t="s">
        <v>115</v>
      </c>
      <c r="C3" s="878"/>
      <c r="D3" s="878"/>
      <c r="E3" s="878"/>
      <c r="F3" s="878"/>
      <c r="G3" s="878"/>
      <c r="H3" s="878"/>
      <c r="I3" s="878"/>
      <c r="J3" s="878"/>
      <c r="K3" s="878"/>
      <c r="L3" s="878"/>
      <c r="M3" s="878"/>
      <c r="N3" s="878"/>
    </row>
    <row r="4" spans="1:19" x14ac:dyDescent="0.2">
      <c r="B4" s="879" t="s">
        <v>2</v>
      </c>
      <c r="C4" s="879"/>
      <c r="D4" s="879"/>
      <c r="E4" s="879"/>
      <c r="F4" s="879"/>
      <c r="G4" s="879"/>
      <c r="H4" s="879"/>
      <c r="I4" s="879"/>
      <c r="J4" s="879"/>
      <c r="K4" s="879"/>
      <c r="L4" s="879"/>
      <c r="M4" s="879"/>
      <c r="N4" s="879"/>
      <c r="O4" s="396"/>
      <c r="P4" s="396"/>
      <c r="Q4" s="396"/>
      <c r="R4" s="396"/>
      <c r="S4" s="396"/>
    </row>
    <row r="5" spans="1:19" x14ac:dyDescent="0.2">
      <c r="B5" s="879" t="s">
        <v>3</v>
      </c>
      <c r="C5" s="879"/>
      <c r="D5" s="879"/>
      <c r="E5" s="879"/>
      <c r="F5" s="879"/>
      <c r="G5" s="879"/>
      <c r="H5" s="879"/>
      <c r="I5" s="879"/>
      <c r="J5" s="879"/>
      <c r="K5" s="879"/>
      <c r="L5" s="879"/>
      <c r="M5" s="879"/>
      <c r="N5" s="879"/>
      <c r="O5" s="396"/>
      <c r="P5" s="396"/>
      <c r="Q5" s="396"/>
      <c r="R5" s="396"/>
      <c r="S5" s="396"/>
    </row>
    <row r="6" spans="1:19" x14ac:dyDescent="0.2"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397"/>
    </row>
    <row r="7" spans="1:19" x14ac:dyDescent="0.2">
      <c r="B7" s="878" t="s">
        <v>118</v>
      </c>
      <c r="C7" s="878"/>
      <c r="D7" s="878"/>
      <c r="E7" s="878"/>
      <c r="F7" s="878"/>
      <c r="G7" s="878"/>
      <c r="H7" s="878"/>
      <c r="I7" s="878"/>
      <c r="J7" s="878"/>
      <c r="K7" s="878"/>
      <c r="L7" s="878"/>
      <c r="M7" s="878"/>
      <c r="N7" s="878"/>
    </row>
    <row r="8" spans="1:19" ht="18" customHeight="1" x14ac:dyDescent="0.2">
      <c r="A8" s="398"/>
      <c r="B8" s="872" t="s">
        <v>116</v>
      </c>
      <c r="C8" s="872"/>
      <c r="D8" s="872"/>
      <c r="E8" s="872"/>
      <c r="F8" s="872"/>
      <c r="G8" s="872"/>
      <c r="H8" s="872"/>
      <c r="I8" s="872"/>
      <c r="J8" s="872"/>
      <c r="K8" s="872"/>
      <c r="L8" s="872"/>
      <c r="M8" s="872"/>
      <c r="N8" s="872"/>
    </row>
    <row r="9" spans="1:19" s="399" customFormat="1" ht="28.9" customHeight="1" x14ac:dyDescent="0.2">
      <c r="A9" s="876" t="s">
        <v>17</v>
      </c>
      <c r="B9" s="873" t="s">
        <v>94</v>
      </c>
      <c r="C9" s="874"/>
      <c r="D9" s="874"/>
      <c r="E9" s="874"/>
      <c r="F9" s="874"/>
      <c r="G9" s="351" t="s">
        <v>95</v>
      </c>
      <c r="H9" s="875" t="s">
        <v>247</v>
      </c>
      <c r="I9" s="875"/>
      <c r="J9" s="875"/>
      <c r="K9" s="875"/>
      <c r="L9" s="350"/>
      <c r="M9" s="351" t="s">
        <v>96</v>
      </c>
      <c r="N9" s="352" t="s">
        <v>248</v>
      </c>
    </row>
    <row r="10" spans="1:19" x14ac:dyDescent="0.2">
      <c r="A10" s="876"/>
      <c r="B10" s="400">
        <v>2009</v>
      </c>
      <c r="C10" s="354">
        <f>B10+1</f>
        <v>2010</v>
      </c>
      <c r="D10" s="354">
        <f>C10+1</f>
        <v>2011</v>
      </c>
      <c r="E10" s="354">
        <f>D10+1</f>
        <v>2012</v>
      </c>
      <c r="F10" s="354">
        <f>E10+1</f>
        <v>2013</v>
      </c>
      <c r="G10" s="354">
        <f>F10</f>
        <v>2013</v>
      </c>
      <c r="H10" s="355" t="str">
        <f>RIGHT(B10,2)&amp;"-"&amp;RIGHT(C10,2)</f>
        <v>09-10</v>
      </c>
      <c r="I10" s="355" t="str">
        <f>RIGHT(C10,2)&amp;"-"&amp;RIGHT(D10,2)</f>
        <v>10-11</v>
      </c>
      <c r="J10" s="355" t="str">
        <f>RIGHT(D10,2)&amp;"-"&amp;RIGHT(E10,2)</f>
        <v>11-12</v>
      </c>
      <c r="K10" s="355" t="str">
        <f>RIGHT(E10,2)&amp;"-"&amp;RIGHT(F10,2)</f>
        <v>12-13</v>
      </c>
      <c r="L10" s="356"/>
      <c r="M10" s="356" t="str">
        <f>RIGHT(B10,2)&amp;"-"&amp;RIGHT(F10,2)</f>
        <v>09-13</v>
      </c>
      <c r="N10" s="357" t="str">
        <f>M10</f>
        <v>09-13</v>
      </c>
    </row>
    <row r="11" spans="1:19" s="407" customFormat="1" x14ac:dyDescent="0.2">
      <c r="A11" s="401" t="s">
        <v>253</v>
      </c>
      <c r="B11" s="402">
        <v>0.7241596616998589</v>
      </c>
      <c r="C11" s="403">
        <v>0.88513244622047615</v>
      </c>
      <c r="D11" s="404">
        <v>0.95084055944835089</v>
      </c>
      <c r="E11" s="404">
        <v>0.74896536946949233</v>
      </c>
      <c r="F11" s="404">
        <v>0.83196880825585662</v>
      </c>
      <c r="G11" s="405">
        <v>317</v>
      </c>
      <c r="H11" s="404">
        <f t="shared" ref="H11:K17" si="0">C11/B11-1</f>
        <v>0.22228907937616582</v>
      </c>
      <c r="I11" s="404">
        <f t="shared" si="0"/>
        <v>7.4235345804403607E-2</v>
      </c>
      <c r="J11" s="404">
        <f t="shared" si="0"/>
        <v>-0.21231234613716987</v>
      </c>
      <c r="K11" s="404">
        <f t="shared" si="0"/>
        <v>0.11082413442581118</v>
      </c>
      <c r="L11" s="404"/>
      <c r="M11" s="404">
        <f>F11/B11-1</f>
        <v>0.14887483003807689</v>
      </c>
      <c r="N11" s="406">
        <f t="shared" ref="N11:N17" si="1">((F11/B11)^(1/4))-1</f>
        <v>3.5304683603929021E-2</v>
      </c>
    </row>
    <row r="12" spans="1:19" s="407" customFormat="1" x14ac:dyDescent="0.2">
      <c r="A12" s="401" t="s">
        <v>254</v>
      </c>
      <c r="B12" s="402">
        <v>0.80476502649592407</v>
      </c>
      <c r="C12" s="403">
        <v>0.85768681144074232</v>
      </c>
      <c r="D12" s="404">
        <v>0.85902983724054249</v>
      </c>
      <c r="E12" s="404">
        <v>0.8103796673081064</v>
      </c>
      <c r="F12" s="404">
        <v>0.83816264708748023</v>
      </c>
      <c r="G12" s="405">
        <v>1062</v>
      </c>
      <c r="H12" s="404">
        <f t="shared" si="0"/>
        <v>6.5760542770165076E-2</v>
      </c>
      <c r="I12" s="404">
        <f t="shared" si="0"/>
        <v>1.5658697112808095E-3</v>
      </c>
      <c r="J12" s="404">
        <f t="shared" si="0"/>
        <v>-5.6633853474420404E-2</v>
      </c>
      <c r="K12" s="404">
        <f t="shared" si="0"/>
        <v>3.428390531028791E-2</v>
      </c>
      <c r="L12" s="404"/>
      <c r="M12" s="404">
        <f>F12/B12-1</f>
        <v>4.1499840937391008E-2</v>
      </c>
      <c r="N12" s="406">
        <f t="shared" si="1"/>
        <v>1.0217301032126258E-2</v>
      </c>
    </row>
    <row r="13" spans="1:19" s="407" customFormat="1" x14ac:dyDescent="0.2">
      <c r="A13" s="401" t="s">
        <v>26</v>
      </c>
      <c r="B13" s="402">
        <v>0.8439208280363546</v>
      </c>
      <c r="C13" s="403">
        <v>0.91992287470759571</v>
      </c>
      <c r="D13" s="404">
        <v>0.81560317765839674</v>
      </c>
      <c r="E13" s="404">
        <v>0.87693759645604386</v>
      </c>
      <c r="F13" s="404">
        <v>0.85117880434365667</v>
      </c>
      <c r="G13" s="405">
        <v>1261</v>
      </c>
      <c r="H13" s="404">
        <f t="shared" si="0"/>
        <v>9.0058266304534396E-2</v>
      </c>
      <c r="I13" s="404">
        <f t="shared" si="0"/>
        <v>-0.11340048162445981</v>
      </c>
      <c r="J13" s="404">
        <f t="shared" si="0"/>
        <v>7.5201299452680725E-2</v>
      </c>
      <c r="K13" s="404">
        <f t="shared" si="0"/>
        <v>-2.9373574831876081E-2</v>
      </c>
      <c r="L13" s="404"/>
      <c r="M13" s="404">
        <f t="shared" ref="M13:M17" si="2">F13/B13-1</f>
        <v>8.6003047515605946E-3</v>
      </c>
      <c r="N13" s="406">
        <f t="shared" si="1"/>
        <v>2.1431765301065386E-3</v>
      </c>
    </row>
    <row r="14" spans="1:19" s="407" customFormat="1" x14ac:dyDescent="0.2">
      <c r="A14" s="401" t="s">
        <v>27</v>
      </c>
      <c r="B14" s="402">
        <v>0.87796640362125278</v>
      </c>
      <c r="C14" s="403">
        <v>0.8776258195046186</v>
      </c>
      <c r="D14" s="404">
        <v>0.92734861898197052</v>
      </c>
      <c r="E14" s="404">
        <v>0.84975531451432174</v>
      </c>
      <c r="F14" s="404">
        <v>0.86352649762940026</v>
      </c>
      <c r="G14" s="405">
        <v>1124</v>
      </c>
      <c r="H14" s="404">
        <f t="shared" si="0"/>
        <v>-3.8792386044550486E-4</v>
      </c>
      <c r="I14" s="404">
        <f t="shared" si="0"/>
        <v>5.6656035376691838E-2</v>
      </c>
      <c r="J14" s="404">
        <f t="shared" si="0"/>
        <v>-8.3672205769637742E-2</v>
      </c>
      <c r="K14" s="404">
        <f t="shared" si="0"/>
        <v>1.6206057061201706E-2</v>
      </c>
      <c r="L14" s="404"/>
      <c r="M14" s="404">
        <f t="shared" si="2"/>
        <v>-1.6446991516183118E-2</v>
      </c>
      <c r="N14" s="406">
        <f t="shared" si="1"/>
        <v>-4.13735367346868E-3</v>
      </c>
    </row>
    <row r="15" spans="1:19" s="407" customFormat="1" x14ac:dyDescent="0.2">
      <c r="A15" s="401" t="s">
        <v>28</v>
      </c>
      <c r="B15" s="402">
        <v>0.95034210631862071</v>
      </c>
      <c r="C15" s="403">
        <v>0.94420778677040429</v>
      </c>
      <c r="D15" s="404">
        <v>0.94452198316992209</v>
      </c>
      <c r="E15" s="404">
        <v>0.96176891120077768</v>
      </c>
      <c r="F15" s="404">
        <v>1.009620777611475</v>
      </c>
      <c r="G15" s="405">
        <v>1167</v>
      </c>
      <c r="H15" s="404">
        <f t="shared" si="0"/>
        <v>-6.4548540019753187E-3</v>
      </c>
      <c r="I15" s="404">
        <f t="shared" si="0"/>
        <v>3.3276192372078128E-4</v>
      </c>
      <c r="J15" s="404">
        <f t="shared" si="0"/>
        <v>1.8259954070071416E-2</v>
      </c>
      <c r="K15" s="404">
        <f t="shared" si="0"/>
        <v>4.9754016638938525E-2</v>
      </c>
      <c r="L15" s="404"/>
      <c r="M15" s="404">
        <f t="shared" si="2"/>
        <v>6.2376138970085648E-2</v>
      </c>
      <c r="N15" s="406">
        <f t="shared" si="1"/>
        <v>1.5242002297332968E-2</v>
      </c>
    </row>
    <row r="16" spans="1:19" s="407" customFormat="1" x14ac:dyDescent="0.2">
      <c r="A16" s="408" t="s">
        <v>112</v>
      </c>
      <c r="B16" s="409">
        <v>1.0189113006408879</v>
      </c>
      <c r="C16" s="410">
        <v>1.0173537990050612</v>
      </c>
      <c r="D16" s="411">
        <v>1.0286586494461976</v>
      </c>
      <c r="E16" s="411">
        <v>1.0324680332648681</v>
      </c>
      <c r="F16" s="411">
        <v>1.0054529236765362</v>
      </c>
      <c r="G16" s="412">
        <v>1161</v>
      </c>
      <c r="H16" s="411">
        <f t="shared" si="0"/>
        <v>-1.5285939363387513E-3</v>
      </c>
      <c r="I16" s="411">
        <f t="shared" si="0"/>
        <v>1.1112014770271905E-2</v>
      </c>
      <c r="J16" s="411">
        <f t="shared" si="0"/>
        <v>3.7032535727197224E-3</v>
      </c>
      <c r="K16" s="411">
        <f t="shared" si="0"/>
        <v>-2.6165565148690173E-2</v>
      </c>
      <c r="L16" s="411"/>
      <c r="M16" s="411">
        <f t="shared" si="2"/>
        <v>-1.3208585434165365E-2</v>
      </c>
      <c r="N16" s="413">
        <f t="shared" si="1"/>
        <v>-3.3186297953646804E-3</v>
      </c>
    </row>
    <row r="17" spans="1:14" ht="13.5" thickBot="1" x14ac:dyDescent="0.25">
      <c r="A17" s="414" t="s">
        <v>99</v>
      </c>
      <c r="B17" s="415">
        <v>0.88397757960940793</v>
      </c>
      <c r="C17" s="416">
        <v>0.92012471009417129</v>
      </c>
      <c r="D17" s="417">
        <v>0.90938532557563878</v>
      </c>
      <c r="E17" s="417">
        <v>0.89971282465193336</v>
      </c>
      <c r="F17" s="417">
        <v>0.90601926990243642</v>
      </c>
      <c r="G17" s="418">
        <f>SUM(G11:G16)</f>
        <v>6092</v>
      </c>
      <c r="H17" s="417">
        <f t="shared" si="0"/>
        <v>4.0891456207221122E-2</v>
      </c>
      <c r="I17" s="417">
        <f t="shared" si="0"/>
        <v>-1.1671661896172081E-2</v>
      </c>
      <c r="J17" s="417">
        <f t="shared" si="0"/>
        <v>-1.06363063617535E-2</v>
      </c>
      <c r="K17" s="417">
        <f t="shared" si="0"/>
        <v>7.0093979742289481E-3</v>
      </c>
      <c r="L17" s="417"/>
      <c r="M17" s="417">
        <f t="shared" si="2"/>
        <v>2.4934671196941149E-2</v>
      </c>
      <c r="N17" s="419">
        <f t="shared" si="1"/>
        <v>6.1762134216760689E-3</v>
      </c>
    </row>
    <row r="18" spans="1:14" ht="13.5" thickTop="1" x14ac:dyDescent="0.2">
      <c r="A18" s="401"/>
      <c r="B18" s="420"/>
      <c r="C18" s="421"/>
      <c r="D18" s="421"/>
      <c r="E18" s="421"/>
      <c r="F18" s="421"/>
      <c r="G18" s="421"/>
      <c r="H18" s="421"/>
      <c r="I18" s="421"/>
      <c r="J18" s="421"/>
      <c r="K18" s="421"/>
      <c r="L18" s="421"/>
    </row>
    <row r="19" spans="1:14" ht="12.75" customHeight="1" x14ac:dyDescent="0.2">
      <c r="A19" s="401"/>
      <c r="B19" s="872" t="s">
        <v>117</v>
      </c>
      <c r="C19" s="872"/>
      <c r="D19" s="872"/>
      <c r="E19" s="872"/>
      <c r="F19" s="872"/>
      <c r="G19" s="872"/>
      <c r="H19" s="872"/>
      <c r="I19" s="872"/>
      <c r="J19" s="872"/>
      <c r="K19" s="872"/>
      <c r="L19" s="872"/>
      <c r="M19" s="872"/>
      <c r="N19" s="872"/>
    </row>
    <row r="20" spans="1:14" s="422" customFormat="1" ht="28.9" customHeight="1" x14ac:dyDescent="0.2">
      <c r="A20" s="876" t="s">
        <v>17</v>
      </c>
      <c r="B20" s="873" t="s">
        <v>94</v>
      </c>
      <c r="C20" s="874"/>
      <c r="D20" s="874"/>
      <c r="E20" s="874"/>
      <c r="F20" s="874"/>
      <c r="G20" s="351" t="s">
        <v>101</v>
      </c>
      <c r="H20" s="875" t="s">
        <v>247</v>
      </c>
      <c r="I20" s="875"/>
      <c r="J20" s="875"/>
      <c r="K20" s="875"/>
      <c r="L20" s="350"/>
      <c r="M20" s="351" t="s">
        <v>96</v>
      </c>
      <c r="N20" s="352" t="s">
        <v>248</v>
      </c>
    </row>
    <row r="21" spans="1:14" x14ac:dyDescent="0.2">
      <c r="A21" s="876"/>
      <c r="B21" s="400">
        <f>B10</f>
        <v>2009</v>
      </c>
      <c r="C21" s="354">
        <f>B21+1</f>
        <v>2010</v>
      </c>
      <c r="D21" s="354">
        <f>C21+1</f>
        <v>2011</v>
      </c>
      <c r="E21" s="354">
        <f>D21+1</f>
        <v>2012</v>
      </c>
      <c r="F21" s="354">
        <f>E21+1</f>
        <v>2013</v>
      </c>
      <c r="G21" s="354">
        <f>F21</f>
        <v>2013</v>
      </c>
      <c r="H21" s="355" t="str">
        <f>H10</f>
        <v>09-10</v>
      </c>
      <c r="I21" s="355" t="str">
        <f>I10</f>
        <v>10-11</v>
      </c>
      <c r="J21" s="355" t="str">
        <f>J10</f>
        <v>11-12</v>
      </c>
      <c r="K21" s="355" t="str">
        <f>K10</f>
        <v>12-13</v>
      </c>
      <c r="L21" s="356"/>
      <c r="M21" s="356" t="str">
        <f>M10</f>
        <v>09-13</v>
      </c>
      <c r="N21" s="357" t="str">
        <f>N10</f>
        <v>09-13</v>
      </c>
    </row>
    <row r="22" spans="1:14" x14ac:dyDescent="0.2">
      <c r="A22" s="401" t="s">
        <v>253</v>
      </c>
      <c r="B22" s="402">
        <v>0.76612687190349082</v>
      </c>
      <c r="C22" s="403">
        <v>0.84317785355438779</v>
      </c>
      <c r="D22" s="404">
        <v>0.91357073716555626</v>
      </c>
      <c r="E22" s="404">
        <v>0.68838695548561057</v>
      </c>
      <c r="F22" s="404">
        <v>0.75519960203946135</v>
      </c>
      <c r="G22" s="423">
        <v>61.526659000000002</v>
      </c>
      <c r="H22" s="404">
        <f t="shared" ref="H22:K28" si="3">C22/B22-1</f>
        <v>0.1005720912248631</v>
      </c>
      <c r="I22" s="404">
        <f t="shared" si="3"/>
        <v>8.3485214079603409E-2</v>
      </c>
      <c r="J22" s="404">
        <f t="shared" si="3"/>
        <v>-0.2464875159843678</v>
      </c>
      <c r="K22" s="404">
        <f t="shared" si="3"/>
        <v>9.7056816695079595E-2</v>
      </c>
      <c r="L22" s="404"/>
      <c r="M22" s="404">
        <f>F22/B22-1</f>
        <v>-1.4263002989152396E-2</v>
      </c>
      <c r="N22" s="406">
        <f t="shared" ref="N22:N28" si="4">((F22/B22)^(1/4))-1</f>
        <v>-3.5849828672539497E-3</v>
      </c>
    </row>
    <row r="23" spans="1:14" x14ac:dyDescent="0.2">
      <c r="A23" s="401" t="s">
        <v>254</v>
      </c>
      <c r="B23" s="402">
        <v>0.75518182541243684</v>
      </c>
      <c r="C23" s="403">
        <v>0.75457083527139601</v>
      </c>
      <c r="D23" s="404">
        <v>0.74277096796203534</v>
      </c>
      <c r="E23" s="404">
        <v>0.77950988667450649</v>
      </c>
      <c r="F23" s="404">
        <v>0.75701095507556238</v>
      </c>
      <c r="G23" s="423">
        <v>261.10035800000003</v>
      </c>
      <c r="H23" s="404">
        <f t="shared" si="3"/>
        <v>-8.0906361948940297E-4</v>
      </c>
      <c r="I23" s="404">
        <f t="shared" si="3"/>
        <v>-1.5637852349695724E-2</v>
      </c>
      <c r="J23" s="404">
        <f t="shared" si="3"/>
        <v>4.9461974548187904E-2</v>
      </c>
      <c r="K23" s="404">
        <f t="shared" si="3"/>
        <v>-2.8862920129118064E-2</v>
      </c>
      <c r="L23" s="404"/>
      <c r="M23" s="404">
        <f>F23/B23-1</f>
        <v>2.4221049839574516E-3</v>
      </c>
      <c r="N23" s="406">
        <f t="shared" si="4"/>
        <v>6.0497702872797099E-4</v>
      </c>
    </row>
    <row r="24" spans="1:14" x14ac:dyDescent="0.2">
      <c r="A24" s="401" t="s">
        <v>26</v>
      </c>
      <c r="B24" s="402">
        <v>0.82902466821800136</v>
      </c>
      <c r="C24" s="403">
        <v>0.91080968747097157</v>
      </c>
      <c r="D24" s="404">
        <v>0.74321405845590105</v>
      </c>
      <c r="E24" s="404">
        <v>0.81465202381297186</v>
      </c>
      <c r="F24" s="404">
        <v>0.779291624597238</v>
      </c>
      <c r="G24" s="423">
        <v>286.45398</v>
      </c>
      <c r="H24" s="404">
        <f t="shared" si="3"/>
        <v>9.8652093705206667E-2</v>
      </c>
      <c r="I24" s="404">
        <f t="shared" si="3"/>
        <v>-0.18400729737562438</v>
      </c>
      <c r="J24" s="404">
        <f t="shared" si="3"/>
        <v>9.6120309545126403E-2</v>
      </c>
      <c r="K24" s="404">
        <f t="shared" si="3"/>
        <v>-4.34055255276109E-2</v>
      </c>
      <c r="L24" s="404"/>
      <c r="M24" s="404">
        <f t="shared" ref="M24:M28" si="5">F24/B24-1</f>
        <v>-5.9989823617269566E-2</v>
      </c>
      <c r="N24" s="406">
        <f t="shared" si="4"/>
        <v>-1.5347157858293103E-2</v>
      </c>
    </row>
    <row r="25" spans="1:14" x14ac:dyDescent="0.2">
      <c r="A25" s="401" t="s">
        <v>27</v>
      </c>
      <c r="B25" s="402">
        <v>0.87130066376348814</v>
      </c>
      <c r="C25" s="403">
        <v>0.87082316278809313</v>
      </c>
      <c r="D25" s="404">
        <v>0.90577973609400897</v>
      </c>
      <c r="E25" s="404">
        <v>0.83027810956840464</v>
      </c>
      <c r="F25" s="404">
        <v>0.83037996054437679</v>
      </c>
      <c r="G25" s="423">
        <v>243.70334099999999</v>
      </c>
      <c r="H25" s="404">
        <f t="shared" si="3"/>
        <v>-5.4803237878009448E-4</v>
      </c>
      <c r="I25" s="404">
        <f t="shared" si="3"/>
        <v>4.0141988407837337E-2</v>
      </c>
      <c r="J25" s="404">
        <f t="shared" si="3"/>
        <v>-8.3355393719879101E-2</v>
      </c>
      <c r="K25" s="404">
        <f t="shared" si="3"/>
        <v>1.2267091568274324E-4</v>
      </c>
      <c r="L25" s="404"/>
      <c r="M25" s="404">
        <f t="shared" si="5"/>
        <v>-4.6965077522561294E-2</v>
      </c>
      <c r="N25" s="406">
        <f t="shared" si="4"/>
        <v>-1.1953910276176427E-2</v>
      </c>
    </row>
    <row r="26" spans="1:14" x14ac:dyDescent="0.2">
      <c r="A26" s="401" t="s">
        <v>28</v>
      </c>
      <c r="B26" s="402">
        <v>1.015130446001081</v>
      </c>
      <c r="C26" s="403">
        <v>0.95138407815467707</v>
      </c>
      <c r="D26" s="404">
        <v>0.98043760586321627</v>
      </c>
      <c r="E26" s="404">
        <v>0.97473817999019896</v>
      </c>
      <c r="F26" s="404">
        <v>0.97583864063856196</v>
      </c>
      <c r="G26" s="423">
        <v>298.94840900000003</v>
      </c>
      <c r="H26" s="404">
        <f t="shared" si="3"/>
        <v>-6.2796232836401455E-2</v>
      </c>
      <c r="I26" s="404">
        <f t="shared" si="3"/>
        <v>3.0538168943180066E-2</v>
      </c>
      <c r="J26" s="404">
        <f t="shared" si="3"/>
        <v>-5.813144904819656E-3</v>
      </c>
      <c r="K26" s="404">
        <f t="shared" si="3"/>
        <v>1.1289807570418198E-3</v>
      </c>
      <c r="L26" s="404"/>
      <c r="M26" s="404">
        <f t="shared" si="5"/>
        <v>-3.8706163840619645E-2</v>
      </c>
      <c r="N26" s="406">
        <f t="shared" si="4"/>
        <v>-9.820252278255337E-3</v>
      </c>
    </row>
    <row r="27" spans="1:14" x14ac:dyDescent="0.2">
      <c r="A27" s="408" t="s">
        <v>112</v>
      </c>
      <c r="B27" s="409">
        <v>1.0128114710176386</v>
      </c>
      <c r="C27" s="410">
        <v>1.0986838790582563</v>
      </c>
      <c r="D27" s="411">
        <v>0.97972045004936226</v>
      </c>
      <c r="E27" s="411">
        <v>1.0039090286854322</v>
      </c>
      <c r="F27" s="411">
        <v>0.98897697155765907</v>
      </c>
      <c r="G27" s="424">
        <v>407.106156</v>
      </c>
      <c r="H27" s="411">
        <f t="shared" si="3"/>
        <v>8.4786172449583308E-2</v>
      </c>
      <c r="I27" s="411">
        <f t="shared" si="3"/>
        <v>-0.10827812374098389</v>
      </c>
      <c r="J27" s="411">
        <f t="shared" si="3"/>
        <v>2.4689265835832197E-2</v>
      </c>
      <c r="K27" s="411">
        <f t="shared" si="3"/>
        <v>-1.4873914569057956E-2</v>
      </c>
      <c r="L27" s="411"/>
      <c r="M27" s="411">
        <f t="shared" si="5"/>
        <v>-2.3533007022552233E-2</v>
      </c>
      <c r="N27" s="413">
        <f t="shared" si="4"/>
        <v>-5.9358951932423354E-3</v>
      </c>
    </row>
    <row r="28" spans="1:14" ht="13.5" thickBot="1" x14ac:dyDescent="0.25">
      <c r="A28" s="414" t="s">
        <v>99</v>
      </c>
      <c r="B28" s="415">
        <v>0.8886477149938995</v>
      </c>
      <c r="C28" s="416">
        <v>0.92163521184753483</v>
      </c>
      <c r="D28" s="417">
        <v>0.87106075765253432</v>
      </c>
      <c r="E28" s="417">
        <v>0.88226995977302036</v>
      </c>
      <c r="F28" s="417">
        <v>0.86557934160223426</v>
      </c>
      <c r="G28" s="425">
        <f>SUM(G22:G27)</f>
        <v>1558.8389030000001</v>
      </c>
      <c r="H28" s="417">
        <f t="shared" si="3"/>
        <v>3.7121005655049499E-2</v>
      </c>
      <c r="I28" s="417">
        <f t="shared" si="3"/>
        <v>-5.4874698302398439E-2</v>
      </c>
      <c r="J28" s="417">
        <f t="shared" si="3"/>
        <v>1.2868450360103756E-2</v>
      </c>
      <c r="K28" s="417">
        <f t="shared" si="3"/>
        <v>-1.8917813063792921E-2</v>
      </c>
      <c r="L28" s="417"/>
      <c r="M28" s="417">
        <f t="shared" si="5"/>
        <v>-2.5958963267939783E-2</v>
      </c>
      <c r="N28" s="419">
        <f t="shared" si="4"/>
        <v>-6.55388997663231E-3</v>
      </c>
    </row>
    <row r="29" spans="1:14" ht="13.5" thickTop="1" x14ac:dyDescent="0.2"/>
    <row r="30" spans="1:14" ht="15.75" customHeight="1" x14ac:dyDescent="0.2">
      <c r="B30" s="878" t="s">
        <v>119</v>
      </c>
      <c r="C30" s="878"/>
      <c r="D30" s="878"/>
      <c r="E30" s="878"/>
      <c r="F30" s="878"/>
      <c r="G30" s="878"/>
      <c r="H30" s="878"/>
      <c r="I30" s="878"/>
      <c r="J30" s="878"/>
      <c r="K30" s="878"/>
      <c r="L30" s="878"/>
      <c r="M30" s="878"/>
      <c r="N30" s="878"/>
    </row>
    <row r="31" spans="1:14" ht="18" customHeight="1" x14ac:dyDescent="0.2">
      <c r="A31" s="398"/>
      <c r="B31" s="872" t="s">
        <v>116</v>
      </c>
      <c r="C31" s="872"/>
      <c r="D31" s="872"/>
      <c r="E31" s="872"/>
      <c r="F31" s="872"/>
      <c r="G31" s="872"/>
      <c r="H31" s="872"/>
      <c r="I31" s="872"/>
      <c r="J31" s="872"/>
      <c r="K31" s="872"/>
      <c r="L31" s="872"/>
      <c r="M31" s="872"/>
      <c r="N31" s="872"/>
    </row>
    <row r="32" spans="1:14" ht="28.9" customHeight="1" x14ac:dyDescent="0.2">
      <c r="A32" s="876" t="s">
        <v>17</v>
      </c>
      <c r="B32" s="873" t="s">
        <v>94</v>
      </c>
      <c r="C32" s="874"/>
      <c r="D32" s="874"/>
      <c r="E32" s="874"/>
      <c r="F32" s="874"/>
      <c r="G32" s="351" t="s">
        <v>95</v>
      </c>
      <c r="H32" s="875" t="s">
        <v>247</v>
      </c>
      <c r="I32" s="875"/>
      <c r="J32" s="875"/>
      <c r="K32" s="875"/>
      <c r="L32" s="350"/>
      <c r="M32" s="351" t="s">
        <v>96</v>
      </c>
      <c r="N32" s="352" t="s">
        <v>248</v>
      </c>
    </row>
    <row r="33" spans="1:14" x14ac:dyDescent="0.2">
      <c r="A33" s="876"/>
      <c r="B33" s="400">
        <f>B21</f>
        <v>2009</v>
      </c>
      <c r="C33" s="354">
        <f>B33+1</f>
        <v>2010</v>
      </c>
      <c r="D33" s="354">
        <f>C33+1</f>
        <v>2011</v>
      </c>
      <c r="E33" s="354">
        <f>D33+1</f>
        <v>2012</v>
      </c>
      <c r="F33" s="354">
        <f>E33+1</f>
        <v>2013</v>
      </c>
      <c r="G33" s="354">
        <f>F33</f>
        <v>2013</v>
      </c>
      <c r="H33" s="355" t="str">
        <f>H21</f>
        <v>09-10</v>
      </c>
      <c r="I33" s="355" t="str">
        <f>I21</f>
        <v>10-11</v>
      </c>
      <c r="J33" s="355" t="str">
        <f>J21</f>
        <v>11-12</v>
      </c>
      <c r="K33" s="355" t="str">
        <f>K21</f>
        <v>12-13</v>
      </c>
      <c r="L33" s="356"/>
      <c r="M33" s="356" t="str">
        <f>M21</f>
        <v>09-13</v>
      </c>
      <c r="N33" s="357" t="str">
        <f>N21</f>
        <v>09-13</v>
      </c>
    </row>
    <row r="34" spans="1:14" s="407" customFormat="1" x14ac:dyDescent="0.2">
      <c r="A34" s="401" t="s">
        <v>253</v>
      </c>
      <c r="B34" s="402">
        <v>1.1703935721984973</v>
      </c>
      <c r="C34" s="403">
        <v>1.2624357634952836</v>
      </c>
      <c r="D34" s="404">
        <v>1.2658620814503816</v>
      </c>
      <c r="E34" s="404">
        <v>1.2074933229392644</v>
      </c>
      <c r="F34" s="404">
        <v>1.281680784800511</v>
      </c>
      <c r="G34" s="405">
        <v>473</v>
      </c>
      <c r="H34" s="403">
        <f t="shared" ref="H34:K40" si="6">C34/B34-1</f>
        <v>7.8642085434468045E-2</v>
      </c>
      <c r="I34" s="403">
        <f t="shared" si="6"/>
        <v>2.7140533040759252E-3</v>
      </c>
      <c r="J34" s="403">
        <f t="shared" si="6"/>
        <v>-4.6109887772481706E-2</v>
      </c>
      <c r="K34" s="403">
        <f t="shared" si="6"/>
        <v>6.143923154842823E-2</v>
      </c>
      <c r="L34" s="404"/>
      <c r="M34" s="403">
        <f>F34/B34-1</f>
        <v>9.5085290320732874E-2</v>
      </c>
      <c r="N34" s="406">
        <f t="shared" ref="N34:N40" si="7">((F34/B34)^(1/4))-1</f>
        <v>2.2967853512955161E-2</v>
      </c>
    </row>
    <row r="35" spans="1:14" s="407" customFormat="1" x14ac:dyDescent="0.2">
      <c r="A35" s="401" t="s">
        <v>254</v>
      </c>
      <c r="B35" s="402">
        <v>1.0540199436966331</v>
      </c>
      <c r="C35" s="403">
        <v>1.2442720579401709</v>
      </c>
      <c r="D35" s="404">
        <v>1.2578019139177847</v>
      </c>
      <c r="E35" s="404">
        <v>1.2208606447200787</v>
      </c>
      <c r="F35" s="404">
        <v>1.2237372696214037</v>
      </c>
      <c r="G35" s="405">
        <v>928</v>
      </c>
      <c r="H35" s="404">
        <f t="shared" si="6"/>
        <v>0.18050143679093034</v>
      </c>
      <c r="I35" s="404">
        <f t="shared" si="6"/>
        <v>1.0873711975829314E-2</v>
      </c>
      <c r="J35" s="404">
        <f t="shared" si="6"/>
        <v>-2.9369703439742656E-2</v>
      </c>
      <c r="K35" s="404">
        <f t="shared" si="6"/>
        <v>2.3562270712595978E-3</v>
      </c>
      <c r="L35" s="404"/>
      <c r="M35" s="404">
        <f>F35/B35-1</f>
        <v>0.16101908406926557</v>
      </c>
      <c r="N35" s="406">
        <f t="shared" si="7"/>
        <v>3.8029843245424022E-2</v>
      </c>
    </row>
    <row r="36" spans="1:14" s="407" customFormat="1" x14ac:dyDescent="0.2">
      <c r="A36" s="401" t="s">
        <v>26</v>
      </c>
      <c r="B36" s="402">
        <v>1.1737305526976318</v>
      </c>
      <c r="C36" s="403">
        <v>1.2254705852359304</v>
      </c>
      <c r="D36" s="404">
        <v>1.1899792003945888</v>
      </c>
      <c r="E36" s="404">
        <v>1.185935647990902</v>
      </c>
      <c r="F36" s="404">
        <v>1.1716176328209782</v>
      </c>
      <c r="G36" s="405">
        <v>1825</v>
      </c>
      <c r="H36" s="404">
        <f t="shared" si="6"/>
        <v>4.408169525738459E-2</v>
      </c>
      <c r="I36" s="404">
        <f t="shared" si="6"/>
        <v>-2.8961433484353094E-2</v>
      </c>
      <c r="J36" s="404">
        <f t="shared" si="6"/>
        <v>-3.3980025889074339E-3</v>
      </c>
      <c r="K36" s="404">
        <f t="shared" si="6"/>
        <v>-1.207318052558759E-2</v>
      </c>
      <c r="L36" s="404"/>
      <c r="M36" s="404">
        <f t="shared" ref="M36:M40" si="8">F36/B36-1</f>
        <v>-1.8001745560746185E-3</v>
      </c>
      <c r="N36" s="406">
        <f t="shared" si="7"/>
        <v>-4.5034776735985993E-4</v>
      </c>
    </row>
    <row r="37" spans="1:14" s="407" customFormat="1" x14ac:dyDescent="0.2">
      <c r="A37" s="401" t="s">
        <v>27</v>
      </c>
      <c r="B37" s="402">
        <v>1.1039364916742078</v>
      </c>
      <c r="C37" s="403">
        <v>1.1120654912024861</v>
      </c>
      <c r="D37" s="404">
        <v>1.1258301198796088</v>
      </c>
      <c r="E37" s="404">
        <v>1.105782048382737</v>
      </c>
      <c r="F37" s="404">
        <v>1.1067948071301918</v>
      </c>
      <c r="G37" s="405">
        <v>3455</v>
      </c>
      <c r="H37" s="404">
        <f t="shared" si="6"/>
        <v>7.3636478090781665E-3</v>
      </c>
      <c r="I37" s="404">
        <f t="shared" si="6"/>
        <v>1.2377534224390807E-2</v>
      </c>
      <c r="J37" s="404">
        <f t="shared" si="6"/>
        <v>-1.7807368219119657E-2</v>
      </c>
      <c r="K37" s="404">
        <f t="shared" si="6"/>
        <v>9.1587555516570163E-4</v>
      </c>
      <c r="L37" s="404"/>
      <c r="M37" s="404">
        <f t="shared" si="8"/>
        <v>2.5892028006513357E-3</v>
      </c>
      <c r="N37" s="406">
        <f t="shared" si="7"/>
        <v>6.4667315044419915E-4</v>
      </c>
    </row>
    <row r="38" spans="1:14" s="407" customFormat="1" x14ac:dyDescent="0.2">
      <c r="A38" s="401" t="s">
        <v>28</v>
      </c>
      <c r="B38" s="402">
        <v>1.0517502111864527</v>
      </c>
      <c r="C38" s="403">
        <v>1.09979225780567</v>
      </c>
      <c r="D38" s="404">
        <v>1.0741757335623283</v>
      </c>
      <c r="E38" s="404">
        <v>1.073898583995115</v>
      </c>
      <c r="F38" s="404">
        <v>1.0948464998394323</v>
      </c>
      <c r="G38" s="405">
        <v>6472</v>
      </c>
      <c r="H38" s="404">
        <f t="shared" si="6"/>
        <v>4.5678190608606783E-2</v>
      </c>
      <c r="I38" s="404">
        <f t="shared" si="6"/>
        <v>-2.3292148186651485E-2</v>
      </c>
      <c r="J38" s="404">
        <f t="shared" si="6"/>
        <v>-2.5801138356962294E-4</v>
      </c>
      <c r="K38" s="404">
        <f t="shared" si="6"/>
        <v>1.9506419094424077E-2</v>
      </c>
      <c r="L38" s="404"/>
      <c r="M38" s="404">
        <f t="shared" si="8"/>
        <v>4.0975783217921835E-2</v>
      </c>
      <c r="N38" s="406">
        <f t="shared" si="7"/>
        <v>1.0090197772294252E-2</v>
      </c>
    </row>
    <row r="39" spans="1:14" s="407" customFormat="1" x14ac:dyDescent="0.2">
      <c r="A39" s="408" t="s">
        <v>112</v>
      </c>
      <c r="B39" s="409">
        <v>1.0594018261996445</v>
      </c>
      <c r="C39" s="410">
        <v>1.0651103859417703</v>
      </c>
      <c r="D39" s="411">
        <v>1.1059402028084033</v>
      </c>
      <c r="E39" s="411">
        <v>1.0547953007650941</v>
      </c>
      <c r="F39" s="411">
        <v>1.1045289519603738</v>
      </c>
      <c r="G39" s="412">
        <v>2954</v>
      </c>
      <c r="H39" s="411">
        <f t="shared" si="6"/>
        <v>5.3884745154761937E-3</v>
      </c>
      <c r="I39" s="411">
        <f t="shared" si="6"/>
        <v>3.8333882952921616E-2</v>
      </c>
      <c r="J39" s="411">
        <f t="shared" si="6"/>
        <v>-4.6245630562513962E-2</v>
      </c>
      <c r="K39" s="411">
        <f t="shared" si="6"/>
        <v>4.7150050023170742E-2</v>
      </c>
      <c r="L39" s="411"/>
      <c r="M39" s="411">
        <f t="shared" si="8"/>
        <v>4.2596798159780569E-2</v>
      </c>
      <c r="N39" s="413">
        <f t="shared" si="7"/>
        <v>1.0483198274763961E-2</v>
      </c>
    </row>
    <row r="40" spans="1:14" ht="13.5" thickBot="1" x14ac:dyDescent="0.25">
      <c r="A40" s="414" t="s">
        <v>99</v>
      </c>
      <c r="B40" s="415">
        <v>1.1729900962612889</v>
      </c>
      <c r="C40" s="416">
        <v>1.2228873932710271</v>
      </c>
      <c r="D40" s="417">
        <v>1.2192527762605019</v>
      </c>
      <c r="E40" s="417">
        <v>1.2000377887003539</v>
      </c>
      <c r="F40" s="417">
        <v>1.2274581623762095</v>
      </c>
      <c r="G40" s="418">
        <f>SUM(G34:G39)</f>
        <v>16107</v>
      </c>
      <c r="H40" s="417">
        <f t="shared" si="6"/>
        <v>4.2538549275716431E-2</v>
      </c>
      <c r="I40" s="417">
        <f t="shared" si="6"/>
        <v>-2.9721600128718162E-3</v>
      </c>
      <c r="J40" s="417">
        <f t="shared" si="6"/>
        <v>-1.5759642245048777E-2</v>
      </c>
      <c r="K40" s="417">
        <f t="shared" si="6"/>
        <v>2.2849591849563256E-2</v>
      </c>
      <c r="L40" s="417"/>
      <c r="M40" s="417">
        <f t="shared" si="8"/>
        <v>4.643523102925462E-2</v>
      </c>
      <c r="N40" s="419">
        <f t="shared" si="7"/>
        <v>1.141196778902609E-2</v>
      </c>
    </row>
    <row r="41" spans="1:14" ht="13.5" thickTop="1" x14ac:dyDescent="0.2">
      <c r="A41" s="401"/>
      <c r="B41" s="420"/>
      <c r="C41" s="421"/>
      <c r="D41" s="421"/>
      <c r="E41" s="421"/>
      <c r="F41" s="421"/>
      <c r="G41" s="421"/>
      <c r="H41" s="421"/>
      <c r="I41" s="421"/>
      <c r="J41" s="421"/>
      <c r="K41" s="421"/>
      <c r="L41" s="421"/>
    </row>
    <row r="42" spans="1:14" ht="12.75" customHeight="1" x14ac:dyDescent="0.2">
      <c r="A42" s="401"/>
      <c r="B42" s="872" t="s">
        <v>117</v>
      </c>
      <c r="C42" s="872"/>
      <c r="D42" s="872"/>
      <c r="E42" s="872"/>
      <c r="F42" s="872"/>
      <c r="G42" s="872"/>
      <c r="H42" s="872"/>
      <c r="I42" s="872"/>
      <c r="J42" s="872"/>
      <c r="K42" s="872"/>
      <c r="L42" s="872"/>
      <c r="M42" s="872"/>
      <c r="N42" s="872"/>
    </row>
    <row r="43" spans="1:14" s="422" customFormat="1" ht="28.9" customHeight="1" x14ac:dyDescent="0.2">
      <c r="A43" s="876" t="s">
        <v>17</v>
      </c>
      <c r="B43" s="873" t="s">
        <v>94</v>
      </c>
      <c r="C43" s="874"/>
      <c r="D43" s="874"/>
      <c r="E43" s="874"/>
      <c r="F43" s="874"/>
      <c r="G43" s="351" t="s">
        <v>101</v>
      </c>
      <c r="H43" s="875" t="s">
        <v>247</v>
      </c>
      <c r="I43" s="875"/>
      <c r="J43" s="875"/>
      <c r="K43" s="875"/>
      <c r="L43" s="350"/>
      <c r="M43" s="351" t="s">
        <v>96</v>
      </c>
      <c r="N43" s="352" t="s">
        <v>248</v>
      </c>
    </row>
    <row r="44" spans="1:14" x14ac:dyDescent="0.2">
      <c r="A44" s="876"/>
      <c r="B44" s="400">
        <f>B33</f>
        <v>2009</v>
      </c>
      <c r="C44" s="354">
        <f>B44+1</f>
        <v>2010</v>
      </c>
      <c r="D44" s="354">
        <f>C44+1</f>
        <v>2011</v>
      </c>
      <c r="E44" s="354">
        <f>D44+1</f>
        <v>2012</v>
      </c>
      <c r="F44" s="354">
        <f>E44+1</f>
        <v>2013</v>
      </c>
      <c r="G44" s="354">
        <f>F44</f>
        <v>2013</v>
      </c>
      <c r="H44" s="355" t="str">
        <f>H33</f>
        <v>09-10</v>
      </c>
      <c r="I44" s="355" t="str">
        <f>I33</f>
        <v>10-11</v>
      </c>
      <c r="J44" s="355" t="str">
        <f>J33</f>
        <v>11-12</v>
      </c>
      <c r="K44" s="355" t="str">
        <f>K33</f>
        <v>12-13</v>
      </c>
      <c r="L44" s="356"/>
      <c r="M44" s="356" t="str">
        <f>M33</f>
        <v>09-13</v>
      </c>
      <c r="N44" s="357" t="str">
        <f>N33</f>
        <v>09-13</v>
      </c>
    </row>
    <row r="45" spans="1:14" x14ac:dyDescent="0.2">
      <c r="A45" s="401" t="s">
        <v>253</v>
      </c>
      <c r="B45" s="402">
        <v>1.0262966701344791</v>
      </c>
      <c r="C45" s="403">
        <v>1.0781320603077822</v>
      </c>
      <c r="D45" s="404">
        <v>1.1264513159142722</v>
      </c>
      <c r="E45" s="404">
        <v>1.0485214292137846</v>
      </c>
      <c r="F45" s="404">
        <v>1.2007680415356279</v>
      </c>
      <c r="G45" s="423">
        <v>19.792145999999999</v>
      </c>
      <c r="H45" s="403">
        <f t="shared" ref="H45:K51" si="9">C45/B45-1</f>
        <v>5.0507218508768048E-2</v>
      </c>
      <c r="I45" s="403">
        <f t="shared" si="9"/>
        <v>4.4817566776277795E-2</v>
      </c>
      <c r="J45" s="403">
        <f t="shared" si="9"/>
        <v>-6.9181761874224201E-2</v>
      </c>
      <c r="K45" s="403">
        <f t="shared" si="9"/>
        <v>0.14520124060411699</v>
      </c>
      <c r="L45" s="404"/>
      <c r="M45" s="403">
        <f>F45/B45-1</f>
        <v>0.17000091345739943</v>
      </c>
      <c r="N45" s="406">
        <f t="shared" ref="N45:N51" si="10">((F45/B45)^(1/4))-1</f>
        <v>4.003163648273067E-2</v>
      </c>
    </row>
    <row r="46" spans="1:14" x14ac:dyDescent="0.2">
      <c r="A46" s="401" t="s">
        <v>254</v>
      </c>
      <c r="B46" s="402">
        <v>0.9571378883863324</v>
      </c>
      <c r="C46" s="403">
        <v>1.1273957051960257</v>
      </c>
      <c r="D46" s="404">
        <v>1.1416434325724183</v>
      </c>
      <c r="E46" s="404">
        <v>1.1360094708870414</v>
      </c>
      <c r="F46" s="404">
        <v>1.1563842215709426</v>
      </c>
      <c r="G46" s="423">
        <v>39.644036</v>
      </c>
      <c r="H46" s="404">
        <f t="shared" si="9"/>
        <v>0.17788222457344793</v>
      </c>
      <c r="I46" s="404">
        <f t="shared" si="9"/>
        <v>1.2637734302806569E-2</v>
      </c>
      <c r="J46" s="404">
        <f t="shared" si="9"/>
        <v>-4.9349573821679815E-3</v>
      </c>
      <c r="K46" s="404">
        <f t="shared" si="9"/>
        <v>1.7935370440170573E-2</v>
      </c>
      <c r="L46" s="404"/>
      <c r="M46" s="404">
        <f>F46/B46-1</f>
        <v>0.20816889144418416</v>
      </c>
      <c r="N46" s="406">
        <f t="shared" si="10"/>
        <v>4.8411828815261959E-2</v>
      </c>
    </row>
    <row r="47" spans="1:14" x14ac:dyDescent="0.2">
      <c r="A47" s="401" t="s">
        <v>26</v>
      </c>
      <c r="B47" s="402">
        <v>1.0814013986126971</v>
      </c>
      <c r="C47" s="403">
        <v>1.1458102908451966</v>
      </c>
      <c r="D47" s="404">
        <v>1.0655807375224848</v>
      </c>
      <c r="E47" s="404">
        <v>1.1127872899780906</v>
      </c>
      <c r="F47" s="404">
        <v>1.1233670038839765</v>
      </c>
      <c r="G47" s="423">
        <v>63.312851000000002</v>
      </c>
      <c r="H47" s="404">
        <f t="shared" si="9"/>
        <v>5.9560577890067412E-2</v>
      </c>
      <c r="I47" s="404">
        <f t="shared" si="9"/>
        <v>-7.0019927350740696E-2</v>
      </c>
      <c r="J47" s="404">
        <f t="shared" si="9"/>
        <v>4.4301244188556632E-2</v>
      </c>
      <c r="K47" s="404">
        <f t="shared" si="9"/>
        <v>9.5074000225991995E-3</v>
      </c>
      <c r="L47" s="404"/>
      <c r="M47" s="404">
        <f t="shared" ref="M47:M51" si="11">F47/B47-1</f>
        <v>3.8806686698496851E-2</v>
      </c>
      <c r="N47" s="406">
        <f t="shared" si="10"/>
        <v>9.5636011716624392E-3</v>
      </c>
    </row>
    <row r="48" spans="1:14" x14ac:dyDescent="0.2">
      <c r="A48" s="401" t="s">
        <v>27</v>
      </c>
      <c r="B48" s="402">
        <v>1.0254592323465599</v>
      </c>
      <c r="C48" s="403">
        <v>1.0469352448518616</v>
      </c>
      <c r="D48" s="404">
        <v>1.0591758057036986</v>
      </c>
      <c r="E48" s="404">
        <v>1.0597726699177585</v>
      </c>
      <c r="F48" s="404">
        <v>1.0801754460910491</v>
      </c>
      <c r="G48" s="423">
        <v>88.435850000000002</v>
      </c>
      <c r="H48" s="404">
        <f t="shared" si="9"/>
        <v>2.0942824276064309E-2</v>
      </c>
      <c r="I48" s="404">
        <f t="shared" si="9"/>
        <v>1.1691803205621465E-2</v>
      </c>
      <c r="J48" s="404">
        <f t="shared" si="9"/>
        <v>5.6351760571349274E-4</v>
      </c>
      <c r="K48" s="404">
        <f t="shared" si="9"/>
        <v>1.9252030885900995E-2</v>
      </c>
      <c r="L48" s="404"/>
      <c r="M48" s="404">
        <f t="shared" si="11"/>
        <v>5.3357765982838812E-2</v>
      </c>
      <c r="N48" s="406">
        <f t="shared" si="10"/>
        <v>1.3080545096902929E-2</v>
      </c>
    </row>
    <row r="49" spans="1:14" x14ac:dyDescent="0.2">
      <c r="A49" s="401" t="s">
        <v>28</v>
      </c>
      <c r="B49" s="402">
        <v>1.0095928363420648</v>
      </c>
      <c r="C49" s="403">
        <v>1.0770885725345443</v>
      </c>
      <c r="D49" s="404">
        <v>1.0331220582217802</v>
      </c>
      <c r="E49" s="404">
        <v>1.0326772253748371</v>
      </c>
      <c r="F49" s="404">
        <v>1.0444264288419061</v>
      </c>
      <c r="G49" s="423">
        <v>132.96332100000001</v>
      </c>
      <c r="H49" s="404">
        <f t="shared" si="9"/>
        <v>6.685441275220283E-2</v>
      </c>
      <c r="I49" s="404">
        <f t="shared" si="9"/>
        <v>-4.0819776046184031E-2</v>
      </c>
      <c r="J49" s="404">
        <f t="shared" si="9"/>
        <v>-4.3057143481062266E-4</v>
      </c>
      <c r="K49" s="404">
        <f t="shared" si="9"/>
        <v>1.1377420919498116E-2</v>
      </c>
      <c r="L49" s="404"/>
      <c r="M49" s="404">
        <f t="shared" si="11"/>
        <v>3.4502614564946521E-2</v>
      </c>
      <c r="N49" s="406">
        <f t="shared" si="10"/>
        <v>8.516245029274172E-3</v>
      </c>
    </row>
    <row r="50" spans="1:14" x14ac:dyDescent="0.2">
      <c r="A50" s="408" t="s">
        <v>112</v>
      </c>
      <c r="B50" s="409">
        <v>1.0563774813538418</v>
      </c>
      <c r="C50" s="410">
        <v>1.0352441144847671</v>
      </c>
      <c r="D50" s="411">
        <v>1.061730409397605</v>
      </c>
      <c r="E50" s="411">
        <v>1.0383803248142403</v>
      </c>
      <c r="F50" s="411">
        <v>1.0739928321943528</v>
      </c>
      <c r="G50" s="424">
        <v>79.160790000000006</v>
      </c>
      <c r="H50" s="411">
        <f t="shared" si="9"/>
        <v>-2.0005506783418392E-2</v>
      </c>
      <c r="I50" s="411">
        <f t="shared" si="9"/>
        <v>2.5584588738299718E-2</v>
      </c>
      <c r="J50" s="411">
        <f t="shared" si="9"/>
        <v>-2.1992479801546727E-2</v>
      </c>
      <c r="K50" s="411">
        <f t="shared" si="9"/>
        <v>3.429620778541187E-2</v>
      </c>
      <c r="L50" s="411"/>
      <c r="M50" s="411">
        <f t="shared" si="11"/>
        <v>1.6675242658462652E-2</v>
      </c>
      <c r="N50" s="413">
        <f t="shared" si="10"/>
        <v>4.1429928938376825E-3</v>
      </c>
    </row>
    <row r="51" spans="1:14" ht="13.5" thickBot="1" x14ac:dyDescent="0.25">
      <c r="A51" s="414" t="s">
        <v>99</v>
      </c>
      <c r="B51" s="415">
        <v>1.1021428091663863</v>
      </c>
      <c r="C51" s="416">
        <v>1.1596604169347713</v>
      </c>
      <c r="D51" s="417">
        <v>1.1455536324595263</v>
      </c>
      <c r="E51" s="417">
        <v>1.1153383150284921</v>
      </c>
      <c r="F51" s="417">
        <v>1.1435847869541376</v>
      </c>
      <c r="G51" s="425">
        <f>SUM(G45:G50)</f>
        <v>423.30899400000004</v>
      </c>
      <c r="H51" s="417">
        <f t="shared" si="9"/>
        <v>5.2187073480875812E-2</v>
      </c>
      <c r="I51" s="417">
        <f t="shared" si="9"/>
        <v>-1.2164582208067598E-2</v>
      </c>
      <c r="J51" s="417">
        <f t="shared" si="9"/>
        <v>-2.6376170067359817E-2</v>
      </c>
      <c r="K51" s="417">
        <f t="shared" si="9"/>
        <v>2.5325474383011581E-2</v>
      </c>
      <c r="L51" s="417"/>
      <c r="M51" s="417">
        <f t="shared" si="11"/>
        <v>3.7601277659377264E-2</v>
      </c>
      <c r="N51" s="419">
        <f t="shared" si="10"/>
        <v>9.2706046485513394E-3</v>
      </c>
    </row>
    <row r="52" spans="1:14" ht="7.5" customHeight="1" thickTop="1" x14ac:dyDescent="0.2"/>
    <row r="54" spans="1:14" x14ac:dyDescent="0.2">
      <c r="A54" s="780" t="s">
        <v>255</v>
      </c>
    </row>
    <row r="55" spans="1:14" x14ac:dyDescent="0.2">
      <c r="A55" s="780" t="s">
        <v>256</v>
      </c>
    </row>
  </sheetData>
  <mergeCells count="23">
    <mergeCell ref="A43:A44"/>
    <mergeCell ref="B43:F43"/>
    <mergeCell ref="H43:K43"/>
    <mergeCell ref="B30:N30"/>
    <mergeCell ref="B31:N31"/>
    <mergeCell ref="A32:A33"/>
    <mergeCell ref="B32:F32"/>
    <mergeCell ref="H32:K32"/>
    <mergeCell ref="B42:N42"/>
    <mergeCell ref="A20:A21"/>
    <mergeCell ref="B20:F20"/>
    <mergeCell ref="H20:K20"/>
    <mergeCell ref="B1:N1"/>
    <mergeCell ref="B2:N2"/>
    <mergeCell ref="B3:N3"/>
    <mergeCell ref="B4:N4"/>
    <mergeCell ref="B5:N5"/>
    <mergeCell ref="B7:N7"/>
    <mergeCell ref="B8:N8"/>
    <mergeCell ref="A9:A10"/>
    <mergeCell ref="B9:F9"/>
    <mergeCell ref="H9:K9"/>
    <mergeCell ref="B19:N19"/>
  </mergeCells>
  <printOptions horizontalCentered="1" verticalCentered="1"/>
  <pageMargins left="0.25" right="0.25" top="0.25" bottom="0.25" header="0.05" footer="0.05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5"/>
  <sheetViews>
    <sheetView zoomScaleNormal="100" workbookViewId="0"/>
  </sheetViews>
  <sheetFormatPr defaultColWidth="9.140625" defaultRowHeight="12.75" x14ac:dyDescent="0.2"/>
  <cols>
    <col min="1" max="1" width="47.85546875" style="394" bestFit="1" customWidth="1"/>
    <col min="2" max="6" width="7.28515625" style="395" bestFit="1" customWidth="1"/>
    <col min="7" max="7" width="7.42578125" style="395" bestFit="1" customWidth="1"/>
    <col min="8" max="11" width="7.28515625" style="395" bestFit="1" customWidth="1"/>
    <col min="12" max="12" width="1.7109375" style="395" customWidth="1"/>
    <col min="13" max="13" width="7.28515625" style="395" bestFit="1" customWidth="1"/>
    <col min="14" max="14" width="7.42578125" style="395" bestFit="1" customWidth="1"/>
    <col min="15" max="246" width="9.140625" style="395"/>
    <col min="247" max="247" width="8" style="395" customWidth="1"/>
    <col min="248" max="255" width="8.28515625" style="395" customWidth="1"/>
    <col min="256" max="256" width="1.7109375" style="395" customWidth="1"/>
    <col min="257" max="258" width="9.28515625" style="395" customWidth="1"/>
    <col min="259" max="259" width="2.42578125" style="395" customWidth="1"/>
    <col min="260" max="267" width="8.28515625" style="395" customWidth="1"/>
    <col min="268" max="268" width="1.7109375" style="395" customWidth="1"/>
    <col min="269" max="270" width="9.28515625" style="395" customWidth="1"/>
    <col min="271" max="502" width="9.140625" style="395"/>
    <col min="503" max="503" width="8" style="395" customWidth="1"/>
    <col min="504" max="511" width="8.28515625" style="395" customWidth="1"/>
    <col min="512" max="512" width="1.7109375" style="395" customWidth="1"/>
    <col min="513" max="514" width="9.28515625" style="395" customWidth="1"/>
    <col min="515" max="515" width="2.42578125" style="395" customWidth="1"/>
    <col min="516" max="523" width="8.28515625" style="395" customWidth="1"/>
    <col min="524" max="524" width="1.7109375" style="395" customWidth="1"/>
    <col min="525" max="526" width="9.28515625" style="395" customWidth="1"/>
    <col min="527" max="758" width="9.140625" style="395"/>
    <col min="759" max="759" width="8" style="395" customWidth="1"/>
    <col min="760" max="767" width="8.28515625" style="395" customWidth="1"/>
    <col min="768" max="768" width="1.7109375" style="395" customWidth="1"/>
    <col min="769" max="770" width="9.28515625" style="395" customWidth="1"/>
    <col min="771" max="771" width="2.42578125" style="395" customWidth="1"/>
    <col min="772" max="779" width="8.28515625" style="395" customWidth="1"/>
    <col min="780" max="780" width="1.7109375" style="395" customWidth="1"/>
    <col min="781" max="782" width="9.28515625" style="395" customWidth="1"/>
    <col min="783" max="1014" width="9.140625" style="395"/>
    <col min="1015" max="1015" width="8" style="395" customWidth="1"/>
    <col min="1016" max="1023" width="8.28515625" style="395" customWidth="1"/>
    <col min="1024" max="1024" width="1.7109375" style="395" customWidth="1"/>
    <col min="1025" max="1026" width="9.28515625" style="395" customWidth="1"/>
    <col min="1027" max="1027" width="2.42578125" style="395" customWidth="1"/>
    <col min="1028" max="1035" width="8.28515625" style="395" customWidth="1"/>
    <col min="1036" max="1036" width="1.7109375" style="395" customWidth="1"/>
    <col min="1037" max="1038" width="9.28515625" style="395" customWidth="1"/>
    <col min="1039" max="1270" width="9.140625" style="395"/>
    <col min="1271" max="1271" width="8" style="395" customWidth="1"/>
    <col min="1272" max="1279" width="8.28515625" style="395" customWidth="1"/>
    <col min="1280" max="1280" width="1.7109375" style="395" customWidth="1"/>
    <col min="1281" max="1282" width="9.28515625" style="395" customWidth="1"/>
    <col min="1283" max="1283" width="2.42578125" style="395" customWidth="1"/>
    <col min="1284" max="1291" width="8.28515625" style="395" customWidth="1"/>
    <col min="1292" max="1292" width="1.7109375" style="395" customWidth="1"/>
    <col min="1293" max="1294" width="9.28515625" style="395" customWidth="1"/>
    <col min="1295" max="1526" width="9.140625" style="395"/>
    <col min="1527" max="1527" width="8" style="395" customWidth="1"/>
    <col min="1528" max="1535" width="8.28515625" style="395" customWidth="1"/>
    <col min="1536" max="1536" width="1.7109375" style="395" customWidth="1"/>
    <col min="1537" max="1538" width="9.28515625" style="395" customWidth="1"/>
    <col min="1539" max="1539" width="2.42578125" style="395" customWidth="1"/>
    <col min="1540" max="1547" width="8.28515625" style="395" customWidth="1"/>
    <col min="1548" max="1548" width="1.7109375" style="395" customWidth="1"/>
    <col min="1549" max="1550" width="9.28515625" style="395" customWidth="1"/>
    <col min="1551" max="1782" width="9.140625" style="395"/>
    <col min="1783" max="1783" width="8" style="395" customWidth="1"/>
    <col min="1784" max="1791" width="8.28515625" style="395" customWidth="1"/>
    <col min="1792" max="1792" width="1.7109375" style="395" customWidth="1"/>
    <col min="1793" max="1794" width="9.28515625" style="395" customWidth="1"/>
    <col min="1795" max="1795" width="2.42578125" style="395" customWidth="1"/>
    <col min="1796" max="1803" width="8.28515625" style="395" customWidth="1"/>
    <col min="1804" max="1804" width="1.7109375" style="395" customWidth="1"/>
    <col min="1805" max="1806" width="9.28515625" style="395" customWidth="1"/>
    <col min="1807" max="2038" width="9.140625" style="395"/>
    <col min="2039" max="2039" width="8" style="395" customWidth="1"/>
    <col min="2040" max="2047" width="8.28515625" style="395" customWidth="1"/>
    <col min="2048" max="2048" width="1.7109375" style="395" customWidth="1"/>
    <col min="2049" max="2050" width="9.28515625" style="395" customWidth="1"/>
    <col min="2051" max="2051" width="2.42578125" style="395" customWidth="1"/>
    <col min="2052" max="2059" width="8.28515625" style="395" customWidth="1"/>
    <col min="2060" max="2060" width="1.7109375" style="395" customWidth="1"/>
    <col min="2061" max="2062" width="9.28515625" style="395" customWidth="1"/>
    <col min="2063" max="2294" width="9.140625" style="395"/>
    <col min="2295" max="2295" width="8" style="395" customWidth="1"/>
    <col min="2296" max="2303" width="8.28515625" style="395" customWidth="1"/>
    <col min="2304" max="2304" width="1.7109375" style="395" customWidth="1"/>
    <col min="2305" max="2306" width="9.28515625" style="395" customWidth="1"/>
    <col min="2307" max="2307" width="2.42578125" style="395" customWidth="1"/>
    <col min="2308" max="2315" width="8.28515625" style="395" customWidth="1"/>
    <col min="2316" max="2316" width="1.7109375" style="395" customWidth="1"/>
    <col min="2317" max="2318" width="9.28515625" style="395" customWidth="1"/>
    <col min="2319" max="2550" width="9.140625" style="395"/>
    <col min="2551" max="2551" width="8" style="395" customWidth="1"/>
    <col min="2552" max="2559" width="8.28515625" style="395" customWidth="1"/>
    <col min="2560" max="2560" width="1.7109375" style="395" customWidth="1"/>
    <col min="2561" max="2562" width="9.28515625" style="395" customWidth="1"/>
    <col min="2563" max="2563" width="2.42578125" style="395" customWidth="1"/>
    <col min="2564" max="2571" width="8.28515625" style="395" customWidth="1"/>
    <col min="2572" max="2572" width="1.7109375" style="395" customWidth="1"/>
    <col min="2573" max="2574" width="9.28515625" style="395" customWidth="1"/>
    <col min="2575" max="2806" width="9.140625" style="395"/>
    <col min="2807" max="2807" width="8" style="395" customWidth="1"/>
    <col min="2808" max="2815" width="8.28515625" style="395" customWidth="1"/>
    <col min="2816" max="2816" width="1.7109375" style="395" customWidth="1"/>
    <col min="2817" max="2818" width="9.28515625" style="395" customWidth="1"/>
    <col min="2819" max="2819" width="2.42578125" style="395" customWidth="1"/>
    <col min="2820" max="2827" width="8.28515625" style="395" customWidth="1"/>
    <col min="2828" max="2828" width="1.7109375" style="395" customWidth="1"/>
    <col min="2829" max="2830" width="9.28515625" style="395" customWidth="1"/>
    <col min="2831" max="3062" width="9.140625" style="395"/>
    <col min="3063" max="3063" width="8" style="395" customWidth="1"/>
    <col min="3064" max="3071" width="8.28515625" style="395" customWidth="1"/>
    <col min="3072" max="3072" width="1.7109375" style="395" customWidth="1"/>
    <col min="3073" max="3074" width="9.28515625" style="395" customWidth="1"/>
    <col min="3075" max="3075" width="2.42578125" style="395" customWidth="1"/>
    <col min="3076" max="3083" width="8.28515625" style="395" customWidth="1"/>
    <col min="3084" max="3084" width="1.7109375" style="395" customWidth="1"/>
    <col min="3085" max="3086" width="9.28515625" style="395" customWidth="1"/>
    <col min="3087" max="3318" width="9.140625" style="395"/>
    <col min="3319" max="3319" width="8" style="395" customWidth="1"/>
    <col min="3320" max="3327" width="8.28515625" style="395" customWidth="1"/>
    <col min="3328" max="3328" width="1.7109375" style="395" customWidth="1"/>
    <col min="3329" max="3330" width="9.28515625" style="395" customWidth="1"/>
    <col min="3331" max="3331" width="2.42578125" style="395" customWidth="1"/>
    <col min="3332" max="3339" width="8.28515625" style="395" customWidth="1"/>
    <col min="3340" max="3340" width="1.7109375" style="395" customWidth="1"/>
    <col min="3341" max="3342" width="9.28515625" style="395" customWidth="1"/>
    <col min="3343" max="3574" width="9.140625" style="395"/>
    <col min="3575" max="3575" width="8" style="395" customWidth="1"/>
    <col min="3576" max="3583" width="8.28515625" style="395" customWidth="1"/>
    <col min="3584" max="3584" width="1.7109375" style="395" customWidth="1"/>
    <col min="3585" max="3586" width="9.28515625" style="395" customWidth="1"/>
    <col min="3587" max="3587" width="2.42578125" style="395" customWidth="1"/>
    <col min="3588" max="3595" width="8.28515625" style="395" customWidth="1"/>
    <col min="3596" max="3596" width="1.7109375" style="395" customWidth="1"/>
    <col min="3597" max="3598" width="9.28515625" style="395" customWidth="1"/>
    <col min="3599" max="3830" width="9.140625" style="395"/>
    <col min="3831" max="3831" width="8" style="395" customWidth="1"/>
    <col min="3832" max="3839" width="8.28515625" style="395" customWidth="1"/>
    <col min="3840" max="3840" width="1.7109375" style="395" customWidth="1"/>
    <col min="3841" max="3842" width="9.28515625" style="395" customWidth="1"/>
    <col min="3843" max="3843" width="2.42578125" style="395" customWidth="1"/>
    <col min="3844" max="3851" width="8.28515625" style="395" customWidth="1"/>
    <col min="3852" max="3852" width="1.7109375" style="395" customWidth="1"/>
    <col min="3853" max="3854" width="9.28515625" style="395" customWidth="1"/>
    <col min="3855" max="4086" width="9.140625" style="395"/>
    <col min="4087" max="4087" width="8" style="395" customWidth="1"/>
    <col min="4088" max="4095" width="8.28515625" style="395" customWidth="1"/>
    <col min="4096" max="4096" width="1.7109375" style="395" customWidth="1"/>
    <col min="4097" max="4098" width="9.28515625" style="395" customWidth="1"/>
    <col min="4099" max="4099" width="2.42578125" style="395" customWidth="1"/>
    <col min="4100" max="4107" width="8.28515625" style="395" customWidth="1"/>
    <col min="4108" max="4108" width="1.7109375" style="395" customWidth="1"/>
    <col min="4109" max="4110" width="9.28515625" style="395" customWidth="1"/>
    <col min="4111" max="4342" width="9.140625" style="395"/>
    <col min="4343" max="4343" width="8" style="395" customWidth="1"/>
    <col min="4344" max="4351" width="8.28515625" style="395" customWidth="1"/>
    <col min="4352" max="4352" width="1.7109375" style="395" customWidth="1"/>
    <col min="4353" max="4354" width="9.28515625" style="395" customWidth="1"/>
    <col min="4355" max="4355" width="2.42578125" style="395" customWidth="1"/>
    <col min="4356" max="4363" width="8.28515625" style="395" customWidth="1"/>
    <col min="4364" max="4364" width="1.7109375" style="395" customWidth="1"/>
    <col min="4365" max="4366" width="9.28515625" style="395" customWidth="1"/>
    <col min="4367" max="4598" width="9.140625" style="395"/>
    <col min="4599" max="4599" width="8" style="395" customWidth="1"/>
    <col min="4600" max="4607" width="8.28515625" style="395" customWidth="1"/>
    <col min="4608" max="4608" width="1.7109375" style="395" customWidth="1"/>
    <col min="4609" max="4610" width="9.28515625" style="395" customWidth="1"/>
    <col min="4611" max="4611" width="2.42578125" style="395" customWidth="1"/>
    <col min="4612" max="4619" width="8.28515625" style="395" customWidth="1"/>
    <col min="4620" max="4620" width="1.7109375" style="395" customWidth="1"/>
    <col min="4621" max="4622" width="9.28515625" style="395" customWidth="1"/>
    <col min="4623" max="4854" width="9.140625" style="395"/>
    <col min="4855" max="4855" width="8" style="395" customWidth="1"/>
    <col min="4856" max="4863" width="8.28515625" style="395" customWidth="1"/>
    <col min="4864" max="4864" width="1.7109375" style="395" customWidth="1"/>
    <col min="4865" max="4866" width="9.28515625" style="395" customWidth="1"/>
    <col min="4867" max="4867" width="2.42578125" style="395" customWidth="1"/>
    <col min="4868" max="4875" width="8.28515625" style="395" customWidth="1"/>
    <col min="4876" max="4876" width="1.7109375" style="395" customWidth="1"/>
    <col min="4877" max="4878" width="9.28515625" style="395" customWidth="1"/>
    <col min="4879" max="5110" width="9.140625" style="395"/>
    <col min="5111" max="5111" width="8" style="395" customWidth="1"/>
    <col min="5112" max="5119" width="8.28515625" style="395" customWidth="1"/>
    <col min="5120" max="5120" width="1.7109375" style="395" customWidth="1"/>
    <col min="5121" max="5122" width="9.28515625" style="395" customWidth="1"/>
    <col min="5123" max="5123" width="2.42578125" style="395" customWidth="1"/>
    <col min="5124" max="5131" width="8.28515625" style="395" customWidth="1"/>
    <col min="5132" max="5132" width="1.7109375" style="395" customWidth="1"/>
    <col min="5133" max="5134" width="9.28515625" style="395" customWidth="1"/>
    <col min="5135" max="5366" width="9.140625" style="395"/>
    <col min="5367" max="5367" width="8" style="395" customWidth="1"/>
    <col min="5368" max="5375" width="8.28515625" style="395" customWidth="1"/>
    <col min="5376" max="5376" width="1.7109375" style="395" customWidth="1"/>
    <col min="5377" max="5378" width="9.28515625" style="395" customWidth="1"/>
    <col min="5379" max="5379" width="2.42578125" style="395" customWidth="1"/>
    <col min="5380" max="5387" width="8.28515625" style="395" customWidth="1"/>
    <col min="5388" max="5388" width="1.7109375" style="395" customWidth="1"/>
    <col min="5389" max="5390" width="9.28515625" style="395" customWidth="1"/>
    <col min="5391" max="5622" width="9.140625" style="395"/>
    <col min="5623" max="5623" width="8" style="395" customWidth="1"/>
    <col min="5624" max="5631" width="8.28515625" style="395" customWidth="1"/>
    <col min="5632" max="5632" width="1.7109375" style="395" customWidth="1"/>
    <col min="5633" max="5634" width="9.28515625" style="395" customWidth="1"/>
    <col min="5635" max="5635" width="2.42578125" style="395" customWidth="1"/>
    <col min="5636" max="5643" width="8.28515625" style="395" customWidth="1"/>
    <col min="5644" max="5644" width="1.7109375" style="395" customWidth="1"/>
    <col min="5645" max="5646" width="9.28515625" style="395" customWidth="1"/>
    <col min="5647" max="5878" width="9.140625" style="395"/>
    <col min="5879" max="5879" width="8" style="395" customWidth="1"/>
    <col min="5880" max="5887" width="8.28515625" style="395" customWidth="1"/>
    <col min="5888" max="5888" width="1.7109375" style="395" customWidth="1"/>
    <col min="5889" max="5890" width="9.28515625" style="395" customWidth="1"/>
    <col min="5891" max="5891" width="2.42578125" style="395" customWidth="1"/>
    <col min="5892" max="5899" width="8.28515625" style="395" customWidth="1"/>
    <col min="5900" max="5900" width="1.7109375" style="395" customWidth="1"/>
    <col min="5901" max="5902" width="9.28515625" style="395" customWidth="1"/>
    <col min="5903" max="6134" width="9.140625" style="395"/>
    <col min="6135" max="6135" width="8" style="395" customWidth="1"/>
    <col min="6136" max="6143" width="8.28515625" style="395" customWidth="1"/>
    <col min="6144" max="6144" width="1.7109375" style="395" customWidth="1"/>
    <col min="6145" max="6146" width="9.28515625" style="395" customWidth="1"/>
    <col min="6147" max="6147" width="2.42578125" style="395" customWidth="1"/>
    <col min="6148" max="6155" width="8.28515625" style="395" customWidth="1"/>
    <col min="6156" max="6156" width="1.7109375" style="395" customWidth="1"/>
    <col min="6157" max="6158" width="9.28515625" style="395" customWidth="1"/>
    <col min="6159" max="6390" width="9.140625" style="395"/>
    <col min="6391" max="6391" width="8" style="395" customWidth="1"/>
    <col min="6392" max="6399" width="8.28515625" style="395" customWidth="1"/>
    <col min="6400" max="6400" width="1.7109375" style="395" customWidth="1"/>
    <col min="6401" max="6402" width="9.28515625" style="395" customWidth="1"/>
    <col min="6403" max="6403" width="2.42578125" style="395" customWidth="1"/>
    <col min="6404" max="6411" width="8.28515625" style="395" customWidth="1"/>
    <col min="6412" max="6412" width="1.7109375" style="395" customWidth="1"/>
    <col min="6413" max="6414" width="9.28515625" style="395" customWidth="1"/>
    <col min="6415" max="6646" width="9.140625" style="395"/>
    <col min="6647" max="6647" width="8" style="395" customWidth="1"/>
    <col min="6648" max="6655" width="8.28515625" style="395" customWidth="1"/>
    <col min="6656" max="6656" width="1.7109375" style="395" customWidth="1"/>
    <col min="6657" max="6658" width="9.28515625" style="395" customWidth="1"/>
    <col min="6659" max="6659" width="2.42578125" style="395" customWidth="1"/>
    <col min="6660" max="6667" width="8.28515625" style="395" customWidth="1"/>
    <col min="6668" max="6668" width="1.7109375" style="395" customWidth="1"/>
    <col min="6669" max="6670" width="9.28515625" style="395" customWidth="1"/>
    <col min="6671" max="6902" width="9.140625" style="395"/>
    <col min="6903" max="6903" width="8" style="395" customWidth="1"/>
    <col min="6904" max="6911" width="8.28515625" style="395" customWidth="1"/>
    <col min="6912" max="6912" width="1.7109375" style="395" customWidth="1"/>
    <col min="6913" max="6914" width="9.28515625" style="395" customWidth="1"/>
    <col min="6915" max="6915" width="2.42578125" style="395" customWidth="1"/>
    <col min="6916" max="6923" width="8.28515625" style="395" customWidth="1"/>
    <col min="6924" max="6924" width="1.7109375" style="395" customWidth="1"/>
    <col min="6925" max="6926" width="9.28515625" style="395" customWidth="1"/>
    <col min="6927" max="7158" width="9.140625" style="395"/>
    <col min="7159" max="7159" width="8" style="395" customWidth="1"/>
    <col min="7160" max="7167" width="8.28515625" style="395" customWidth="1"/>
    <col min="7168" max="7168" width="1.7109375" style="395" customWidth="1"/>
    <col min="7169" max="7170" width="9.28515625" style="395" customWidth="1"/>
    <col min="7171" max="7171" width="2.42578125" style="395" customWidth="1"/>
    <col min="7172" max="7179" width="8.28515625" style="395" customWidth="1"/>
    <col min="7180" max="7180" width="1.7109375" style="395" customWidth="1"/>
    <col min="7181" max="7182" width="9.28515625" style="395" customWidth="1"/>
    <col min="7183" max="7414" width="9.140625" style="395"/>
    <col min="7415" max="7415" width="8" style="395" customWidth="1"/>
    <col min="7416" max="7423" width="8.28515625" style="395" customWidth="1"/>
    <col min="7424" max="7424" width="1.7109375" style="395" customWidth="1"/>
    <col min="7425" max="7426" width="9.28515625" style="395" customWidth="1"/>
    <col min="7427" max="7427" width="2.42578125" style="395" customWidth="1"/>
    <col min="7428" max="7435" width="8.28515625" style="395" customWidth="1"/>
    <col min="7436" max="7436" width="1.7109375" style="395" customWidth="1"/>
    <col min="7437" max="7438" width="9.28515625" style="395" customWidth="1"/>
    <col min="7439" max="7670" width="9.140625" style="395"/>
    <col min="7671" max="7671" width="8" style="395" customWidth="1"/>
    <col min="7672" max="7679" width="8.28515625" style="395" customWidth="1"/>
    <col min="7680" max="7680" width="1.7109375" style="395" customWidth="1"/>
    <col min="7681" max="7682" width="9.28515625" style="395" customWidth="1"/>
    <col min="7683" max="7683" width="2.42578125" style="395" customWidth="1"/>
    <col min="7684" max="7691" width="8.28515625" style="395" customWidth="1"/>
    <col min="7692" max="7692" width="1.7109375" style="395" customWidth="1"/>
    <col min="7693" max="7694" width="9.28515625" style="395" customWidth="1"/>
    <col min="7695" max="7926" width="9.140625" style="395"/>
    <col min="7927" max="7927" width="8" style="395" customWidth="1"/>
    <col min="7928" max="7935" width="8.28515625" style="395" customWidth="1"/>
    <col min="7936" max="7936" width="1.7109375" style="395" customWidth="1"/>
    <col min="7937" max="7938" width="9.28515625" style="395" customWidth="1"/>
    <col min="7939" max="7939" width="2.42578125" style="395" customWidth="1"/>
    <col min="7940" max="7947" width="8.28515625" style="395" customWidth="1"/>
    <col min="7948" max="7948" width="1.7109375" style="395" customWidth="1"/>
    <col min="7949" max="7950" width="9.28515625" style="395" customWidth="1"/>
    <col min="7951" max="8182" width="9.140625" style="395"/>
    <col min="8183" max="8183" width="8" style="395" customWidth="1"/>
    <col min="8184" max="8191" width="8.28515625" style="395" customWidth="1"/>
    <col min="8192" max="8192" width="1.7109375" style="395" customWidth="1"/>
    <col min="8193" max="8194" width="9.28515625" style="395" customWidth="1"/>
    <col min="8195" max="8195" width="2.42578125" style="395" customWidth="1"/>
    <col min="8196" max="8203" width="8.28515625" style="395" customWidth="1"/>
    <col min="8204" max="8204" width="1.7109375" style="395" customWidth="1"/>
    <col min="8205" max="8206" width="9.28515625" style="395" customWidth="1"/>
    <col min="8207" max="8438" width="9.140625" style="395"/>
    <col min="8439" max="8439" width="8" style="395" customWidth="1"/>
    <col min="8440" max="8447" width="8.28515625" style="395" customWidth="1"/>
    <col min="8448" max="8448" width="1.7109375" style="395" customWidth="1"/>
    <col min="8449" max="8450" width="9.28515625" style="395" customWidth="1"/>
    <col min="8451" max="8451" width="2.42578125" style="395" customWidth="1"/>
    <col min="8452" max="8459" width="8.28515625" style="395" customWidth="1"/>
    <col min="8460" max="8460" width="1.7109375" style="395" customWidth="1"/>
    <col min="8461" max="8462" width="9.28515625" style="395" customWidth="1"/>
    <col min="8463" max="8694" width="9.140625" style="395"/>
    <col min="8695" max="8695" width="8" style="395" customWidth="1"/>
    <col min="8696" max="8703" width="8.28515625" style="395" customWidth="1"/>
    <col min="8704" max="8704" width="1.7109375" style="395" customWidth="1"/>
    <col min="8705" max="8706" width="9.28515625" style="395" customWidth="1"/>
    <col min="8707" max="8707" width="2.42578125" style="395" customWidth="1"/>
    <col min="8708" max="8715" width="8.28515625" style="395" customWidth="1"/>
    <col min="8716" max="8716" width="1.7109375" style="395" customWidth="1"/>
    <col min="8717" max="8718" width="9.28515625" style="395" customWidth="1"/>
    <col min="8719" max="8950" width="9.140625" style="395"/>
    <col min="8951" max="8951" width="8" style="395" customWidth="1"/>
    <col min="8952" max="8959" width="8.28515625" style="395" customWidth="1"/>
    <col min="8960" max="8960" width="1.7109375" style="395" customWidth="1"/>
    <col min="8961" max="8962" width="9.28515625" style="395" customWidth="1"/>
    <col min="8963" max="8963" width="2.42578125" style="395" customWidth="1"/>
    <col min="8964" max="8971" width="8.28515625" style="395" customWidth="1"/>
    <col min="8972" max="8972" width="1.7109375" style="395" customWidth="1"/>
    <col min="8973" max="8974" width="9.28515625" style="395" customWidth="1"/>
    <col min="8975" max="9206" width="9.140625" style="395"/>
    <col min="9207" max="9207" width="8" style="395" customWidth="1"/>
    <col min="9208" max="9215" width="8.28515625" style="395" customWidth="1"/>
    <col min="9216" max="9216" width="1.7109375" style="395" customWidth="1"/>
    <col min="9217" max="9218" width="9.28515625" style="395" customWidth="1"/>
    <col min="9219" max="9219" width="2.42578125" style="395" customWidth="1"/>
    <col min="9220" max="9227" width="8.28515625" style="395" customWidth="1"/>
    <col min="9228" max="9228" width="1.7109375" style="395" customWidth="1"/>
    <col min="9229" max="9230" width="9.28515625" style="395" customWidth="1"/>
    <col min="9231" max="9462" width="9.140625" style="395"/>
    <col min="9463" max="9463" width="8" style="395" customWidth="1"/>
    <col min="9464" max="9471" width="8.28515625" style="395" customWidth="1"/>
    <col min="9472" max="9472" width="1.7109375" style="395" customWidth="1"/>
    <col min="9473" max="9474" width="9.28515625" style="395" customWidth="1"/>
    <col min="9475" max="9475" width="2.42578125" style="395" customWidth="1"/>
    <col min="9476" max="9483" width="8.28515625" style="395" customWidth="1"/>
    <col min="9484" max="9484" width="1.7109375" style="395" customWidth="1"/>
    <col min="9485" max="9486" width="9.28515625" style="395" customWidth="1"/>
    <col min="9487" max="9718" width="9.140625" style="395"/>
    <col min="9719" max="9719" width="8" style="395" customWidth="1"/>
    <col min="9720" max="9727" width="8.28515625" style="395" customWidth="1"/>
    <col min="9728" max="9728" width="1.7109375" style="395" customWidth="1"/>
    <col min="9729" max="9730" width="9.28515625" style="395" customWidth="1"/>
    <col min="9731" max="9731" width="2.42578125" style="395" customWidth="1"/>
    <col min="9732" max="9739" width="8.28515625" style="395" customWidth="1"/>
    <col min="9740" max="9740" width="1.7109375" style="395" customWidth="1"/>
    <col min="9741" max="9742" width="9.28515625" style="395" customWidth="1"/>
    <col min="9743" max="9974" width="9.140625" style="395"/>
    <col min="9975" max="9975" width="8" style="395" customWidth="1"/>
    <col min="9976" max="9983" width="8.28515625" style="395" customWidth="1"/>
    <col min="9984" max="9984" width="1.7109375" style="395" customWidth="1"/>
    <col min="9985" max="9986" width="9.28515625" style="395" customWidth="1"/>
    <col min="9987" max="9987" width="2.42578125" style="395" customWidth="1"/>
    <col min="9988" max="9995" width="8.28515625" style="395" customWidth="1"/>
    <col min="9996" max="9996" width="1.7109375" style="395" customWidth="1"/>
    <col min="9997" max="9998" width="9.28515625" style="395" customWidth="1"/>
    <col min="9999" max="10230" width="9.140625" style="395"/>
    <col min="10231" max="10231" width="8" style="395" customWidth="1"/>
    <col min="10232" max="10239" width="8.28515625" style="395" customWidth="1"/>
    <col min="10240" max="10240" width="1.7109375" style="395" customWidth="1"/>
    <col min="10241" max="10242" width="9.28515625" style="395" customWidth="1"/>
    <col min="10243" max="10243" width="2.42578125" style="395" customWidth="1"/>
    <col min="10244" max="10251" width="8.28515625" style="395" customWidth="1"/>
    <col min="10252" max="10252" width="1.7109375" style="395" customWidth="1"/>
    <col min="10253" max="10254" width="9.28515625" style="395" customWidth="1"/>
    <col min="10255" max="10486" width="9.140625" style="395"/>
    <col min="10487" max="10487" width="8" style="395" customWidth="1"/>
    <col min="10488" max="10495" width="8.28515625" style="395" customWidth="1"/>
    <col min="10496" max="10496" width="1.7109375" style="395" customWidth="1"/>
    <col min="10497" max="10498" width="9.28515625" style="395" customWidth="1"/>
    <col min="10499" max="10499" width="2.42578125" style="395" customWidth="1"/>
    <col min="10500" max="10507" width="8.28515625" style="395" customWidth="1"/>
    <col min="10508" max="10508" width="1.7109375" style="395" customWidth="1"/>
    <col min="10509" max="10510" width="9.28515625" style="395" customWidth="1"/>
    <col min="10511" max="10742" width="9.140625" style="395"/>
    <col min="10743" max="10743" width="8" style="395" customWidth="1"/>
    <col min="10744" max="10751" width="8.28515625" style="395" customWidth="1"/>
    <col min="10752" max="10752" width="1.7109375" style="395" customWidth="1"/>
    <col min="10753" max="10754" width="9.28515625" style="395" customWidth="1"/>
    <col min="10755" max="10755" width="2.42578125" style="395" customWidth="1"/>
    <col min="10756" max="10763" width="8.28515625" style="395" customWidth="1"/>
    <col min="10764" max="10764" width="1.7109375" style="395" customWidth="1"/>
    <col min="10765" max="10766" width="9.28515625" style="395" customWidth="1"/>
    <col min="10767" max="10998" width="9.140625" style="395"/>
    <col min="10999" max="10999" width="8" style="395" customWidth="1"/>
    <col min="11000" max="11007" width="8.28515625" style="395" customWidth="1"/>
    <col min="11008" max="11008" width="1.7109375" style="395" customWidth="1"/>
    <col min="11009" max="11010" width="9.28515625" style="395" customWidth="1"/>
    <col min="11011" max="11011" width="2.42578125" style="395" customWidth="1"/>
    <col min="11012" max="11019" width="8.28515625" style="395" customWidth="1"/>
    <col min="11020" max="11020" width="1.7109375" style="395" customWidth="1"/>
    <col min="11021" max="11022" width="9.28515625" style="395" customWidth="1"/>
    <col min="11023" max="11254" width="9.140625" style="395"/>
    <col min="11255" max="11255" width="8" style="395" customWidth="1"/>
    <col min="11256" max="11263" width="8.28515625" style="395" customWidth="1"/>
    <col min="11264" max="11264" width="1.7109375" style="395" customWidth="1"/>
    <col min="11265" max="11266" width="9.28515625" style="395" customWidth="1"/>
    <col min="11267" max="11267" width="2.42578125" style="395" customWidth="1"/>
    <col min="11268" max="11275" width="8.28515625" style="395" customWidth="1"/>
    <col min="11276" max="11276" width="1.7109375" style="395" customWidth="1"/>
    <col min="11277" max="11278" width="9.28515625" style="395" customWidth="1"/>
    <col min="11279" max="11510" width="9.140625" style="395"/>
    <col min="11511" max="11511" width="8" style="395" customWidth="1"/>
    <col min="11512" max="11519" width="8.28515625" style="395" customWidth="1"/>
    <col min="11520" max="11520" width="1.7109375" style="395" customWidth="1"/>
    <col min="11521" max="11522" width="9.28515625" style="395" customWidth="1"/>
    <col min="11523" max="11523" width="2.42578125" style="395" customWidth="1"/>
    <col min="11524" max="11531" width="8.28515625" style="395" customWidth="1"/>
    <col min="11532" max="11532" width="1.7109375" style="395" customWidth="1"/>
    <col min="11533" max="11534" width="9.28515625" style="395" customWidth="1"/>
    <col min="11535" max="11766" width="9.140625" style="395"/>
    <col min="11767" max="11767" width="8" style="395" customWidth="1"/>
    <col min="11768" max="11775" width="8.28515625" style="395" customWidth="1"/>
    <col min="11776" max="11776" width="1.7109375" style="395" customWidth="1"/>
    <col min="11777" max="11778" width="9.28515625" style="395" customWidth="1"/>
    <col min="11779" max="11779" width="2.42578125" style="395" customWidth="1"/>
    <col min="11780" max="11787" width="8.28515625" style="395" customWidth="1"/>
    <col min="11788" max="11788" width="1.7109375" style="395" customWidth="1"/>
    <col min="11789" max="11790" width="9.28515625" style="395" customWidth="1"/>
    <col min="11791" max="12022" width="9.140625" style="395"/>
    <col min="12023" max="12023" width="8" style="395" customWidth="1"/>
    <col min="12024" max="12031" width="8.28515625" style="395" customWidth="1"/>
    <col min="12032" max="12032" width="1.7109375" style="395" customWidth="1"/>
    <col min="12033" max="12034" width="9.28515625" style="395" customWidth="1"/>
    <col min="12035" max="12035" width="2.42578125" style="395" customWidth="1"/>
    <col min="12036" max="12043" width="8.28515625" style="395" customWidth="1"/>
    <col min="12044" max="12044" width="1.7109375" style="395" customWidth="1"/>
    <col min="12045" max="12046" width="9.28515625" style="395" customWidth="1"/>
    <col min="12047" max="12278" width="9.140625" style="395"/>
    <col min="12279" max="12279" width="8" style="395" customWidth="1"/>
    <col min="12280" max="12287" width="8.28515625" style="395" customWidth="1"/>
    <col min="12288" max="12288" width="1.7109375" style="395" customWidth="1"/>
    <col min="12289" max="12290" width="9.28515625" style="395" customWidth="1"/>
    <col min="12291" max="12291" width="2.42578125" style="395" customWidth="1"/>
    <col min="12292" max="12299" width="8.28515625" style="395" customWidth="1"/>
    <col min="12300" max="12300" width="1.7109375" style="395" customWidth="1"/>
    <col min="12301" max="12302" width="9.28515625" style="395" customWidth="1"/>
    <col min="12303" max="12534" width="9.140625" style="395"/>
    <col min="12535" max="12535" width="8" style="395" customWidth="1"/>
    <col min="12536" max="12543" width="8.28515625" style="395" customWidth="1"/>
    <col min="12544" max="12544" width="1.7109375" style="395" customWidth="1"/>
    <col min="12545" max="12546" width="9.28515625" style="395" customWidth="1"/>
    <col min="12547" max="12547" width="2.42578125" style="395" customWidth="1"/>
    <col min="12548" max="12555" width="8.28515625" style="395" customWidth="1"/>
    <col min="12556" max="12556" width="1.7109375" style="395" customWidth="1"/>
    <col min="12557" max="12558" width="9.28515625" style="395" customWidth="1"/>
    <col min="12559" max="12790" width="9.140625" style="395"/>
    <col min="12791" max="12791" width="8" style="395" customWidth="1"/>
    <col min="12792" max="12799" width="8.28515625" style="395" customWidth="1"/>
    <col min="12800" max="12800" width="1.7109375" style="395" customWidth="1"/>
    <col min="12801" max="12802" width="9.28515625" style="395" customWidth="1"/>
    <col min="12803" max="12803" width="2.42578125" style="395" customWidth="1"/>
    <col min="12804" max="12811" width="8.28515625" style="395" customWidth="1"/>
    <col min="12812" max="12812" width="1.7109375" style="395" customWidth="1"/>
    <col min="12813" max="12814" width="9.28515625" style="395" customWidth="1"/>
    <col min="12815" max="13046" width="9.140625" style="395"/>
    <col min="13047" max="13047" width="8" style="395" customWidth="1"/>
    <col min="13048" max="13055" width="8.28515625" style="395" customWidth="1"/>
    <col min="13056" max="13056" width="1.7109375" style="395" customWidth="1"/>
    <col min="13057" max="13058" width="9.28515625" style="395" customWidth="1"/>
    <col min="13059" max="13059" width="2.42578125" style="395" customWidth="1"/>
    <col min="13060" max="13067" width="8.28515625" style="395" customWidth="1"/>
    <col min="13068" max="13068" width="1.7109375" style="395" customWidth="1"/>
    <col min="13069" max="13070" width="9.28515625" style="395" customWidth="1"/>
    <col min="13071" max="13302" width="9.140625" style="395"/>
    <col min="13303" max="13303" width="8" style="395" customWidth="1"/>
    <col min="13304" max="13311" width="8.28515625" style="395" customWidth="1"/>
    <col min="13312" max="13312" width="1.7109375" style="395" customWidth="1"/>
    <col min="13313" max="13314" width="9.28515625" style="395" customWidth="1"/>
    <col min="13315" max="13315" width="2.42578125" style="395" customWidth="1"/>
    <col min="13316" max="13323" width="8.28515625" style="395" customWidth="1"/>
    <col min="13324" max="13324" width="1.7109375" style="395" customWidth="1"/>
    <col min="13325" max="13326" width="9.28515625" style="395" customWidth="1"/>
    <col min="13327" max="13558" width="9.140625" style="395"/>
    <col min="13559" max="13559" width="8" style="395" customWidth="1"/>
    <col min="13560" max="13567" width="8.28515625" style="395" customWidth="1"/>
    <col min="13568" max="13568" width="1.7109375" style="395" customWidth="1"/>
    <col min="13569" max="13570" width="9.28515625" style="395" customWidth="1"/>
    <col min="13571" max="13571" width="2.42578125" style="395" customWidth="1"/>
    <col min="13572" max="13579" width="8.28515625" style="395" customWidth="1"/>
    <col min="13580" max="13580" width="1.7109375" style="395" customWidth="1"/>
    <col min="13581" max="13582" width="9.28515625" style="395" customWidth="1"/>
    <col min="13583" max="13814" width="9.140625" style="395"/>
    <col min="13815" max="13815" width="8" style="395" customWidth="1"/>
    <col min="13816" max="13823" width="8.28515625" style="395" customWidth="1"/>
    <col min="13824" max="13824" width="1.7109375" style="395" customWidth="1"/>
    <col min="13825" max="13826" width="9.28515625" style="395" customWidth="1"/>
    <col min="13827" max="13827" width="2.42578125" style="395" customWidth="1"/>
    <col min="13828" max="13835" width="8.28515625" style="395" customWidth="1"/>
    <col min="13836" max="13836" width="1.7109375" style="395" customWidth="1"/>
    <col min="13837" max="13838" width="9.28515625" style="395" customWidth="1"/>
    <col min="13839" max="14070" width="9.140625" style="395"/>
    <col min="14071" max="14071" width="8" style="395" customWidth="1"/>
    <col min="14072" max="14079" width="8.28515625" style="395" customWidth="1"/>
    <col min="14080" max="14080" width="1.7109375" style="395" customWidth="1"/>
    <col min="14081" max="14082" width="9.28515625" style="395" customWidth="1"/>
    <col min="14083" max="14083" width="2.42578125" style="395" customWidth="1"/>
    <col min="14084" max="14091" width="8.28515625" style="395" customWidth="1"/>
    <col min="14092" max="14092" width="1.7109375" style="395" customWidth="1"/>
    <col min="14093" max="14094" width="9.28515625" style="395" customWidth="1"/>
    <col min="14095" max="14326" width="9.140625" style="395"/>
    <col min="14327" max="14327" width="8" style="395" customWidth="1"/>
    <col min="14328" max="14335" width="8.28515625" style="395" customWidth="1"/>
    <col min="14336" max="14336" width="1.7109375" style="395" customWidth="1"/>
    <col min="14337" max="14338" width="9.28515625" style="395" customWidth="1"/>
    <col min="14339" max="14339" width="2.42578125" style="395" customWidth="1"/>
    <col min="14340" max="14347" width="8.28515625" style="395" customWidth="1"/>
    <col min="14348" max="14348" width="1.7109375" style="395" customWidth="1"/>
    <col min="14349" max="14350" width="9.28515625" style="395" customWidth="1"/>
    <col min="14351" max="14582" width="9.140625" style="395"/>
    <col min="14583" max="14583" width="8" style="395" customWidth="1"/>
    <col min="14584" max="14591" width="8.28515625" style="395" customWidth="1"/>
    <col min="14592" max="14592" width="1.7109375" style="395" customWidth="1"/>
    <col min="14593" max="14594" width="9.28515625" style="395" customWidth="1"/>
    <col min="14595" max="14595" width="2.42578125" style="395" customWidth="1"/>
    <col min="14596" max="14603" width="8.28515625" style="395" customWidth="1"/>
    <col min="14604" max="14604" width="1.7109375" style="395" customWidth="1"/>
    <col min="14605" max="14606" width="9.28515625" style="395" customWidth="1"/>
    <col min="14607" max="14838" width="9.140625" style="395"/>
    <col min="14839" max="14839" width="8" style="395" customWidth="1"/>
    <col min="14840" max="14847" width="8.28515625" style="395" customWidth="1"/>
    <col min="14848" max="14848" width="1.7109375" style="395" customWidth="1"/>
    <col min="14849" max="14850" width="9.28515625" style="395" customWidth="1"/>
    <col min="14851" max="14851" width="2.42578125" style="395" customWidth="1"/>
    <col min="14852" max="14859" width="8.28515625" style="395" customWidth="1"/>
    <col min="14860" max="14860" width="1.7109375" style="395" customWidth="1"/>
    <col min="14861" max="14862" width="9.28515625" style="395" customWidth="1"/>
    <col min="14863" max="15094" width="9.140625" style="395"/>
    <col min="15095" max="15095" width="8" style="395" customWidth="1"/>
    <col min="15096" max="15103" width="8.28515625" style="395" customWidth="1"/>
    <col min="15104" max="15104" width="1.7109375" style="395" customWidth="1"/>
    <col min="15105" max="15106" width="9.28515625" style="395" customWidth="1"/>
    <col min="15107" max="15107" width="2.42578125" style="395" customWidth="1"/>
    <col min="15108" max="15115" width="8.28515625" style="395" customWidth="1"/>
    <col min="15116" max="15116" width="1.7109375" style="395" customWidth="1"/>
    <col min="15117" max="15118" width="9.28515625" style="395" customWidth="1"/>
    <col min="15119" max="15350" width="9.140625" style="395"/>
    <col min="15351" max="15351" width="8" style="395" customWidth="1"/>
    <col min="15352" max="15359" width="8.28515625" style="395" customWidth="1"/>
    <col min="15360" max="15360" width="1.7109375" style="395" customWidth="1"/>
    <col min="15361" max="15362" width="9.28515625" style="395" customWidth="1"/>
    <col min="15363" max="15363" width="2.42578125" style="395" customWidth="1"/>
    <col min="15364" max="15371" width="8.28515625" style="395" customWidth="1"/>
    <col min="15372" max="15372" width="1.7109375" style="395" customWidth="1"/>
    <col min="15373" max="15374" width="9.28515625" style="395" customWidth="1"/>
    <col min="15375" max="15606" width="9.140625" style="395"/>
    <col min="15607" max="15607" width="8" style="395" customWidth="1"/>
    <col min="15608" max="15615" width="8.28515625" style="395" customWidth="1"/>
    <col min="15616" max="15616" width="1.7109375" style="395" customWidth="1"/>
    <col min="15617" max="15618" width="9.28515625" style="395" customWidth="1"/>
    <col min="15619" max="15619" width="2.42578125" style="395" customWidth="1"/>
    <col min="15620" max="15627" width="8.28515625" style="395" customWidth="1"/>
    <col min="15628" max="15628" width="1.7109375" style="395" customWidth="1"/>
    <col min="15629" max="15630" width="9.28515625" style="395" customWidth="1"/>
    <col min="15631" max="15862" width="9.140625" style="395"/>
    <col min="15863" max="15863" width="8" style="395" customWidth="1"/>
    <col min="15864" max="15871" width="8.28515625" style="395" customWidth="1"/>
    <col min="15872" max="15872" width="1.7109375" style="395" customWidth="1"/>
    <col min="15873" max="15874" width="9.28515625" style="395" customWidth="1"/>
    <col min="15875" max="15875" width="2.42578125" style="395" customWidth="1"/>
    <col min="15876" max="15883" width="8.28515625" style="395" customWidth="1"/>
    <col min="15884" max="15884" width="1.7109375" style="395" customWidth="1"/>
    <col min="15885" max="15886" width="9.28515625" style="395" customWidth="1"/>
    <col min="15887" max="16118" width="9.140625" style="395"/>
    <col min="16119" max="16119" width="8" style="395" customWidth="1"/>
    <col min="16120" max="16127" width="8.28515625" style="395" customWidth="1"/>
    <col min="16128" max="16128" width="1.7109375" style="395" customWidth="1"/>
    <col min="16129" max="16130" width="9.28515625" style="395" customWidth="1"/>
    <col min="16131" max="16131" width="2.42578125" style="395" customWidth="1"/>
    <col min="16132" max="16139" width="8.28515625" style="395" customWidth="1"/>
    <col min="16140" max="16140" width="1.7109375" style="395" customWidth="1"/>
    <col min="16141" max="16142" width="9.28515625" style="395" customWidth="1"/>
    <col min="16143" max="16384" width="9.140625" style="395"/>
  </cols>
  <sheetData>
    <row r="1" spans="1:21" x14ac:dyDescent="0.2">
      <c r="B1" s="877" t="s">
        <v>320</v>
      </c>
      <c r="C1" s="877"/>
      <c r="D1" s="877"/>
      <c r="E1" s="877"/>
      <c r="F1" s="877"/>
      <c r="G1" s="877"/>
      <c r="H1" s="877"/>
      <c r="I1" s="877"/>
      <c r="J1" s="877"/>
      <c r="K1" s="877"/>
      <c r="L1" s="877"/>
      <c r="M1" s="877"/>
      <c r="N1" s="877"/>
    </row>
    <row r="2" spans="1:21" x14ac:dyDescent="0.2">
      <c r="B2" s="870" t="s">
        <v>1</v>
      </c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</row>
    <row r="3" spans="1:21" x14ac:dyDescent="0.2">
      <c r="B3" s="878" t="s">
        <v>109</v>
      </c>
      <c r="C3" s="878"/>
      <c r="D3" s="878"/>
      <c r="E3" s="878"/>
      <c r="F3" s="878"/>
      <c r="G3" s="878"/>
      <c r="H3" s="878"/>
      <c r="I3" s="878"/>
      <c r="J3" s="878"/>
      <c r="K3" s="878"/>
      <c r="L3" s="878"/>
      <c r="M3" s="878"/>
      <c r="N3" s="878"/>
    </row>
    <row r="4" spans="1:21" x14ac:dyDescent="0.2">
      <c r="B4" s="879" t="s">
        <v>2</v>
      </c>
      <c r="C4" s="879"/>
      <c r="D4" s="879"/>
      <c r="E4" s="879"/>
      <c r="F4" s="879"/>
      <c r="G4" s="879"/>
      <c r="H4" s="879"/>
      <c r="I4" s="879"/>
      <c r="J4" s="879"/>
      <c r="K4" s="879"/>
      <c r="L4" s="879"/>
      <c r="M4" s="879"/>
      <c r="N4" s="879"/>
      <c r="O4" s="396"/>
      <c r="P4" s="396"/>
      <c r="Q4" s="396"/>
      <c r="R4" s="396"/>
      <c r="S4" s="396"/>
      <c r="T4" s="396"/>
      <c r="U4" s="396"/>
    </row>
    <row r="5" spans="1:21" x14ac:dyDescent="0.2">
      <c r="B5" s="879" t="s">
        <v>3</v>
      </c>
      <c r="C5" s="879"/>
      <c r="D5" s="879"/>
      <c r="E5" s="879"/>
      <c r="F5" s="879"/>
      <c r="G5" s="879"/>
      <c r="H5" s="879"/>
      <c r="I5" s="879"/>
      <c r="J5" s="879"/>
      <c r="K5" s="879"/>
      <c r="L5" s="879"/>
      <c r="M5" s="879"/>
      <c r="N5" s="879"/>
      <c r="O5" s="396"/>
      <c r="P5" s="396"/>
      <c r="Q5" s="396"/>
      <c r="R5" s="396"/>
      <c r="S5" s="396"/>
      <c r="T5" s="396"/>
      <c r="U5" s="396"/>
    </row>
    <row r="6" spans="1:21" x14ac:dyDescent="0.2"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</row>
    <row r="7" spans="1:21" x14ac:dyDescent="0.2">
      <c r="B7" s="878" t="s">
        <v>120</v>
      </c>
      <c r="C7" s="878"/>
      <c r="D7" s="878"/>
      <c r="E7" s="878"/>
      <c r="F7" s="878"/>
      <c r="G7" s="878"/>
      <c r="H7" s="878"/>
      <c r="I7" s="878"/>
      <c r="J7" s="878"/>
      <c r="K7" s="878"/>
      <c r="L7" s="878"/>
      <c r="M7" s="878"/>
      <c r="N7" s="878"/>
    </row>
    <row r="8" spans="1:21" ht="18" customHeight="1" x14ac:dyDescent="0.2">
      <c r="A8" s="398"/>
      <c r="B8" s="872" t="s">
        <v>111</v>
      </c>
      <c r="C8" s="872"/>
      <c r="D8" s="872"/>
      <c r="E8" s="872"/>
      <c r="F8" s="872"/>
      <c r="G8" s="872"/>
      <c r="H8" s="872"/>
      <c r="I8" s="872"/>
      <c r="J8" s="872"/>
      <c r="K8" s="872"/>
      <c r="L8" s="872"/>
      <c r="M8" s="872"/>
      <c r="N8" s="872"/>
    </row>
    <row r="9" spans="1:21" s="399" customFormat="1" ht="28.9" customHeight="1" x14ac:dyDescent="0.2">
      <c r="A9" s="876" t="s">
        <v>17</v>
      </c>
      <c r="B9" s="873" t="s">
        <v>94</v>
      </c>
      <c r="C9" s="874"/>
      <c r="D9" s="874"/>
      <c r="E9" s="874"/>
      <c r="F9" s="874"/>
      <c r="G9" s="351" t="s">
        <v>95</v>
      </c>
      <c r="H9" s="875" t="s">
        <v>247</v>
      </c>
      <c r="I9" s="875"/>
      <c r="J9" s="875"/>
      <c r="K9" s="875"/>
      <c r="L9" s="350"/>
      <c r="M9" s="351" t="s">
        <v>96</v>
      </c>
      <c r="N9" s="352" t="s">
        <v>248</v>
      </c>
    </row>
    <row r="10" spans="1:21" x14ac:dyDescent="0.2">
      <c r="A10" s="876"/>
      <c r="B10" s="400">
        <v>2009</v>
      </c>
      <c r="C10" s="354">
        <f>B10+1</f>
        <v>2010</v>
      </c>
      <c r="D10" s="354">
        <f>C10+1</f>
        <v>2011</v>
      </c>
      <c r="E10" s="354">
        <f>D10+1</f>
        <v>2012</v>
      </c>
      <c r="F10" s="354">
        <f>E10+1</f>
        <v>2013</v>
      </c>
      <c r="G10" s="354">
        <f>F10</f>
        <v>2013</v>
      </c>
      <c r="H10" s="355" t="str">
        <f>RIGHT(B10,2)&amp;"-"&amp;RIGHT(C10,2)</f>
        <v>09-10</v>
      </c>
      <c r="I10" s="355" t="str">
        <f>RIGHT(C10,2)&amp;"-"&amp;RIGHT(D10,2)</f>
        <v>10-11</v>
      </c>
      <c r="J10" s="355" t="str">
        <f>RIGHT(D10,2)&amp;"-"&amp;RIGHT(E10,2)</f>
        <v>11-12</v>
      </c>
      <c r="K10" s="355" t="str">
        <f>RIGHT(E10,2)&amp;"-"&amp;RIGHT(F10,2)</f>
        <v>12-13</v>
      </c>
      <c r="L10" s="356"/>
      <c r="M10" s="356" t="str">
        <f>RIGHT(B10,2)&amp;"-"&amp;RIGHT(F10,2)</f>
        <v>09-13</v>
      </c>
      <c r="N10" s="357" t="str">
        <f>M10</f>
        <v>09-13</v>
      </c>
    </row>
    <row r="11" spans="1:21" s="407" customFormat="1" x14ac:dyDescent="0.2">
      <c r="A11" s="401" t="s">
        <v>253</v>
      </c>
      <c r="B11" s="402">
        <v>1.215927627987573</v>
      </c>
      <c r="C11" s="403">
        <v>1.2245614176655506</v>
      </c>
      <c r="D11" s="404">
        <v>1.0254344705991454</v>
      </c>
      <c r="E11" s="404">
        <v>0.91180824838318841</v>
      </c>
      <c r="F11" s="404">
        <v>1.1415617101400171</v>
      </c>
      <c r="G11" s="405">
        <v>255</v>
      </c>
      <c r="H11" s="404">
        <f t="shared" ref="H11:K17" si="0">C11/B11-1</f>
        <v>7.1005785864632909E-3</v>
      </c>
      <c r="I11" s="404">
        <f t="shared" si="0"/>
        <v>-0.16261082881903299</v>
      </c>
      <c r="J11" s="404">
        <f t="shared" si="0"/>
        <v>-0.11080788238917594</v>
      </c>
      <c r="K11" s="404">
        <f t="shared" si="0"/>
        <v>0.2519756343115187</v>
      </c>
      <c r="L11" s="404"/>
      <c r="M11" s="404">
        <f>F11/B11-1</f>
        <v>-6.1159822456403612E-2</v>
      </c>
      <c r="N11" s="406">
        <f t="shared" ref="N11:N17" si="1">((F11/B11)^(1/4))-1</f>
        <v>-1.5653691983575579E-2</v>
      </c>
    </row>
    <row r="12" spans="1:21" s="407" customFormat="1" x14ac:dyDescent="0.2">
      <c r="A12" s="401" t="s">
        <v>254</v>
      </c>
      <c r="B12" s="402">
        <v>0.96494853651452384</v>
      </c>
      <c r="C12" s="403">
        <v>1.0398135405701965</v>
      </c>
      <c r="D12" s="404">
        <v>1.0458009361432965</v>
      </c>
      <c r="E12" s="404">
        <v>1.0060788314874125</v>
      </c>
      <c r="F12" s="404">
        <v>1.0542640440277893</v>
      </c>
      <c r="G12" s="405">
        <v>923</v>
      </c>
      <c r="H12" s="404">
        <f t="shared" si="0"/>
        <v>7.7584452665311554E-2</v>
      </c>
      <c r="I12" s="404">
        <f t="shared" si="0"/>
        <v>5.7581434935121134E-3</v>
      </c>
      <c r="J12" s="404">
        <f t="shared" si="0"/>
        <v>-3.798247188644821E-2</v>
      </c>
      <c r="K12" s="404">
        <f t="shared" si="0"/>
        <v>4.7894072544135025E-2</v>
      </c>
      <c r="L12" s="404"/>
      <c r="M12" s="404">
        <f>F12/B12-1</f>
        <v>9.255986628663182E-2</v>
      </c>
      <c r="N12" s="406">
        <f t="shared" si="1"/>
        <v>2.2377565068134819E-2</v>
      </c>
    </row>
    <row r="13" spans="1:21" s="407" customFormat="1" x14ac:dyDescent="0.2">
      <c r="A13" s="401" t="s">
        <v>26</v>
      </c>
      <c r="B13" s="402">
        <v>0.98005706382253188</v>
      </c>
      <c r="C13" s="403">
        <v>1.0302778304518032</v>
      </c>
      <c r="D13" s="404">
        <v>1.0286949045217382</v>
      </c>
      <c r="E13" s="404">
        <v>1.0179894925946507</v>
      </c>
      <c r="F13" s="404">
        <v>1.0587117861347635</v>
      </c>
      <c r="G13" s="405">
        <v>1415</v>
      </c>
      <c r="H13" s="404">
        <f t="shared" si="0"/>
        <v>5.1242696454219194E-2</v>
      </c>
      <c r="I13" s="404">
        <f t="shared" si="0"/>
        <v>-1.5364068635456141E-3</v>
      </c>
      <c r="J13" s="404">
        <f t="shared" si="0"/>
        <v>-1.0406790079381834E-2</v>
      </c>
      <c r="K13" s="404">
        <f t="shared" si="0"/>
        <v>4.0002665878524857E-2</v>
      </c>
      <c r="L13" s="404"/>
      <c r="M13" s="404">
        <f t="shared" ref="M13:M17" si="2">F13/B13-1</f>
        <v>8.0255247592883272E-2</v>
      </c>
      <c r="N13" s="406">
        <f t="shared" si="1"/>
        <v>1.9486774480944824E-2</v>
      </c>
    </row>
    <row r="14" spans="1:21" s="407" customFormat="1" x14ac:dyDescent="0.2">
      <c r="A14" s="401" t="s">
        <v>27</v>
      </c>
      <c r="B14" s="402">
        <v>0.93179146693328585</v>
      </c>
      <c r="C14" s="403">
        <v>0.99320321996971894</v>
      </c>
      <c r="D14" s="404">
        <v>0.98433223036950668</v>
      </c>
      <c r="E14" s="404">
        <v>0.96930027886725967</v>
      </c>
      <c r="F14" s="404">
        <v>1.0022926058280552</v>
      </c>
      <c r="G14" s="405">
        <v>1194</v>
      </c>
      <c r="H14" s="404">
        <f t="shared" si="0"/>
        <v>6.5907185476329344E-2</v>
      </c>
      <c r="I14" s="404">
        <f t="shared" si="0"/>
        <v>-8.9316963757756218E-3</v>
      </c>
      <c r="J14" s="404">
        <f t="shared" si="0"/>
        <v>-1.5271217418741045E-2</v>
      </c>
      <c r="K14" s="404">
        <f t="shared" si="0"/>
        <v>3.4037261393704554E-2</v>
      </c>
      <c r="L14" s="404"/>
      <c r="M14" s="404">
        <f t="shared" si="2"/>
        <v>7.5661928013574631E-2</v>
      </c>
      <c r="N14" s="406">
        <f t="shared" si="1"/>
        <v>1.8401310180173658E-2</v>
      </c>
    </row>
    <row r="15" spans="1:21" s="407" customFormat="1" x14ac:dyDescent="0.2">
      <c r="A15" s="401" t="s">
        <v>28</v>
      </c>
      <c r="B15" s="402">
        <v>0.9130776109470552</v>
      </c>
      <c r="C15" s="403">
        <v>0.98699397254923782</v>
      </c>
      <c r="D15" s="404">
        <v>1.0784670639255256</v>
      </c>
      <c r="E15" s="404">
        <v>0.93273163270170656</v>
      </c>
      <c r="F15" s="404">
        <v>0.9954733072375036</v>
      </c>
      <c r="G15" s="405">
        <v>437</v>
      </c>
      <c r="H15" s="404">
        <f t="shared" si="0"/>
        <v>8.0952988788670188E-2</v>
      </c>
      <c r="I15" s="404">
        <f t="shared" si="0"/>
        <v>9.2678470102536048E-2</v>
      </c>
      <c r="J15" s="404">
        <f t="shared" si="0"/>
        <v>-0.1351320184905368</v>
      </c>
      <c r="K15" s="404">
        <f t="shared" si="0"/>
        <v>6.7266588090362456E-2</v>
      </c>
      <c r="L15" s="404"/>
      <c r="M15" s="404">
        <f t="shared" si="2"/>
        <v>9.0239531998804079E-2</v>
      </c>
      <c r="N15" s="406">
        <f t="shared" si="1"/>
        <v>2.1834311232391324E-2</v>
      </c>
    </row>
    <row r="16" spans="1:21" s="407" customFormat="1" x14ac:dyDescent="0.2">
      <c r="A16" s="408" t="s">
        <v>112</v>
      </c>
      <c r="B16" s="409">
        <v>1.0948182389602295</v>
      </c>
      <c r="C16" s="410">
        <v>0.6893865008837502</v>
      </c>
      <c r="D16" s="411">
        <v>1.0612708718690644</v>
      </c>
      <c r="E16" s="411">
        <v>1.0869009319884364</v>
      </c>
      <c r="F16" s="411">
        <v>0.99877907867795956</v>
      </c>
      <c r="G16" s="412">
        <v>87</v>
      </c>
      <c r="H16" s="411">
        <f t="shared" si="0"/>
        <v>-0.37031876493172589</v>
      </c>
      <c r="I16" s="411">
        <f t="shared" si="0"/>
        <v>0.53944249054569804</v>
      </c>
      <c r="J16" s="411">
        <f t="shared" si="0"/>
        <v>2.4150347285263107E-2</v>
      </c>
      <c r="K16" s="411">
        <f t="shared" si="0"/>
        <v>-8.1076251493557794E-2</v>
      </c>
      <c r="L16" s="411"/>
      <c r="M16" s="411">
        <f t="shared" si="2"/>
        <v>-8.772155675217852E-2</v>
      </c>
      <c r="N16" s="413">
        <f t="shared" si="1"/>
        <v>-2.2691101246558709E-2</v>
      </c>
    </row>
    <row r="17" spans="1:14" ht="13.5" thickBot="1" x14ac:dyDescent="0.25">
      <c r="A17" s="414" t="s">
        <v>99</v>
      </c>
      <c r="B17" s="415">
        <v>0.9598424790943958</v>
      </c>
      <c r="C17" s="416">
        <v>1.0116602565779587</v>
      </c>
      <c r="D17" s="417">
        <v>1.0230812825189692</v>
      </c>
      <c r="E17" s="417">
        <v>0.98989911352085869</v>
      </c>
      <c r="F17" s="417">
        <v>1.0343499667416522</v>
      </c>
      <c r="G17" s="418">
        <f>SUM(G11:G16)</f>
        <v>4311</v>
      </c>
      <c r="H17" s="417">
        <f t="shared" si="0"/>
        <v>5.3985709751513067E-2</v>
      </c>
      <c r="I17" s="417">
        <f t="shared" si="0"/>
        <v>1.1289388771328568E-2</v>
      </c>
      <c r="J17" s="417">
        <f t="shared" si="0"/>
        <v>-3.2433560817779261E-2</v>
      </c>
      <c r="K17" s="417">
        <f t="shared" si="0"/>
        <v>4.4904427747885833E-2</v>
      </c>
      <c r="L17" s="417"/>
      <c r="M17" s="417">
        <f t="shared" si="2"/>
        <v>7.7624703292517028E-2</v>
      </c>
      <c r="N17" s="419">
        <f t="shared" si="1"/>
        <v>1.8865565384298622E-2</v>
      </c>
    </row>
    <row r="18" spans="1:14" ht="13.5" thickTop="1" x14ac:dyDescent="0.2">
      <c r="A18" s="401"/>
      <c r="B18" s="420"/>
      <c r="C18" s="421"/>
      <c r="D18" s="421"/>
      <c r="E18" s="421"/>
      <c r="F18" s="421"/>
      <c r="G18" s="421"/>
      <c r="H18" s="421"/>
      <c r="I18" s="421"/>
      <c r="J18" s="421"/>
      <c r="K18" s="421"/>
      <c r="L18" s="421"/>
      <c r="M18" s="421"/>
      <c r="N18" s="421"/>
    </row>
    <row r="19" spans="1:14" ht="12.75" customHeight="1" x14ac:dyDescent="0.2">
      <c r="A19" s="401"/>
      <c r="B19" s="872" t="s">
        <v>113</v>
      </c>
      <c r="C19" s="872"/>
      <c r="D19" s="872"/>
      <c r="E19" s="872"/>
      <c r="F19" s="872"/>
      <c r="G19" s="872"/>
      <c r="H19" s="872"/>
      <c r="I19" s="872"/>
      <c r="J19" s="872"/>
      <c r="K19" s="872"/>
      <c r="L19" s="872"/>
      <c r="M19" s="872"/>
      <c r="N19" s="872"/>
    </row>
    <row r="20" spans="1:14" s="422" customFormat="1" ht="28.9" customHeight="1" x14ac:dyDescent="0.2">
      <c r="A20" s="876" t="s">
        <v>17</v>
      </c>
      <c r="B20" s="873" t="s">
        <v>94</v>
      </c>
      <c r="C20" s="874"/>
      <c r="D20" s="874"/>
      <c r="E20" s="874"/>
      <c r="F20" s="874"/>
      <c r="G20" s="351" t="s">
        <v>101</v>
      </c>
      <c r="H20" s="875" t="s">
        <v>247</v>
      </c>
      <c r="I20" s="875"/>
      <c r="J20" s="875"/>
      <c r="K20" s="875"/>
      <c r="L20" s="350"/>
      <c r="M20" s="351" t="s">
        <v>96</v>
      </c>
      <c r="N20" s="352" t="s">
        <v>248</v>
      </c>
    </row>
    <row r="21" spans="1:14" x14ac:dyDescent="0.2">
      <c r="A21" s="876"/>
      <c r="B21" s="400">
        <f>B10</f>
        <v>2009</v>
      </c>
      <c r="C21" s="354">
        <f>B21+1</f>
        <v>2010</v>
      </c>
      <c r="D21" s="354">
        <f>C21+1</f>
        <v>2011</v>
      </c>
      <c r="E21" s="354">
        <f>D21+1</f>
        <v>2012</v>
      </c>
      <c r="F21" s="354">
        <f>E21+1</f>
        <v>2013</v>
      </c>
      <c r="G21" s="354">
        <f>F21</f>
        <v>2013</v>
      </c>
      <c r="H21" s="355" t="str">
        <f>H10</f>
        <v>09-10</v>
      </c>
      <c r="I21" s="355" t="str">
        <f>I10</f>
        <v>10-11</v>
      </c>
      <c r="J21" s="355" t="str">
        <f>J10</f>
        <v>11-12</v>
      </c>
      <c r="K21" s="355" t="str">
        <f>K10</f>
        <v>12-13</v>
      </c>
      <c r="L21" s="356"/>
      <c r="M21" s="356" t="str">
        <f>M10</f>
        <v>09-13</v>
      </c>
      <c r="N21" s="357" t="str">
        <f>N10</f>
        <v>09-13</v>
      </c>
    </row>
    <row r="22" spans="1:14" x14ac:dyDescent="0.2">
      <c r="A22" s="401" t="s">
        <v>253</v>
      </c>
      <c r="B22" s="402">
        <v>1.0494042571588009</v>
      </c>
      <c r="C22" s="403">
        <v>1.1620083095248632</v>
      </c>
      <c r="D22" s="404">
        <v>0.99872956031239346</v>
      </c>
      <c r="E22" s="404">
        <v>0.96408309220076038</v>
      </c>
      <c r="F22" s="404">
        <v>1.1352567722052853</v>
      </c>
      <c r="G22" s="423">
        <v>47.288471999999999</v>
      </c>
      <c r="H22" s="404">
        <f t="shared" ref="H22:K28" si="3">C22/B22-1</f>
        <v>0.10730283548775676</v>
      </c>
      <c r="I22" s="404">
        <f t="shared" si="3"/>
        <v>-0.14051426988438087</v>
      </c>
      <c r="J22" s="404">
        <f t="shared" si="3"/>
        <v>-3.4690540350879373E-2</v>
      </c>
      <c r="K22" s="404">
        <f t="shared" si="3"/>
        <v>0.17755075406807341</v>
      </c>
      <c r="L22" s="404"/>
      <c r="M22" s="404">
        <f>F22/B22-1</f>
        <v>8.1810717329206417E-2</v>
      </c>
      <c r="N22" s="406">
        <f t="shared" ref="N22:N28" si="4">((F22/B22)^(1/4))-1</f>
        <v>1.9853568643373398E-2</v>
      </c>
    </row>
    <row r="23" spans="1:14" x14ac:dyDescent="0.2">
      <c r="A23" s="401" t="s">
        <v>254</v>
      </c>
      <c r="B23" s="402">
        <v>0.82736129840863804</v>
      </c>
      <c r="C23" s="403">
        <v>0.9051031171397812</v>
      </c>
      <c r="D23" s="404">
        <v>0.98900540740004395</v>
      </c>
      <c r="E23" s="404">
        <v>0.95771710791074738</v>
      </c>
      <c r="F23" s="404">
        <v>0.91867686664156811</v>
      </c>
      <c r="G23" s="423">
        <v>185.27444600000001</v>
      </c>
      <c r="H23" s="404">
        <f t="shared" si="3"/>
        <v>9.3963566921335673E-2</v>
      </c>
      <c r="I23" s="404">
        <f t="shared" si="3"/>
        <v>9.2699150706057276E-2</v>
      </c>
      <c r="J23" s="404">
        <f t="shared" si="3"/>
        <v>-3.1636125803952031E-2</v>
      </c>
      <c r="K23" s="404">
        <f t="shared" si="3"/>
        <v>-4.0763854949135481E-2</v>
      </c>
      <c r="L23" s="404"/>
      <c r="M23" s="404">
        <f>F23/B23-1</f>
        <v>0.11036963948950484</v>
      </c>
      <c r="N23" s="406">
        <f t="shared" si="4"/>
        <v>2.651876934708719E-2</v>
      </c>
    </row>
    <row r="24" spans="1:14" x14ac:dyDescent="0.2">
      <c r="A24" s="401" t="s">
        <v>26</v>
      </c>
      <c r="B24" s="402">
        <v>0.86972251125558142</v>
      </c>
      <c r="C24" s="403">
        <v>0.94171376225553416</v>
      </c>
      <c r="D24" s="404">
        <v>0.96730810980921378</v>
      </c>
      <c r="E24" s="404">
        <v>0.95014440100159892</v>
      </c>
      <c r="F24" s="404">
        <v>0.9685083112734526</v>
      </c>
      <c r="G24" s="423">
        <v>304.34387199999998</v>
      </c>
      <c r="H24" s="404">
        <f t="shared" si="3"/>
        <v>8.2774965656600141E-2</v>
      </c>
      <c r="I24" s="404">
        <f t="shared" si="3"/>
        <v>2.7178478832440067E-2</v>
      </c>
      <c r="J24" s="404">
        <f t="shared" si="3"/>
        <v>-1.7743786735128442E-2</v>
      </c>
      <c r="K24" s="404">
        <f t="shared" si="3"/>
        <v>1.9327494065633832E-2</v>
      </c>
      <c r="L24" s="404"/>
      <c r="M24" s="404">
        <f t="shared" ref="M24:M28" si="5">F24/B24-1</f>
        <v>0.11358312420275096</v>
      </c>
      <c r="N24" s="406">
        <f t="shared" si="4"/>
        <v>2.7260668325469917E-2</v>
      </c>
    </row>
    <row r="25" spans="1:14" x14ac:dyDescent="0.2">
      <c r="A25" s="401" t="s">
        <v>27</v>
      </c>
      <c r="B25" s="402">
        <v>0.91883509168971955</v>
      </c>
      <c r="C25" s="403">
        <v>0.93453293437149942</v>
      </c>
      <c r="D25" s="404">
        <v>0.87186918168485594</v>
      </c>
      <c r="E25" s="404">
        <v>0.86752178767859223</v>
      </c>
      <c r="F25" s="404">
        <v>0.95980839176173316</v>
      </c>
      <c r="G25" s="423">
        <v>260.800139</v>
      </c>
      <c r="H25" s="404">
        <f t="shared" si="3"/>
        <v>1.7084504960418689E-2</v>
      </c>
      <c r="I25" s="404">
        <f t="shared" si="3"/>
        <v>-6.7053551974373904E-2</v>
      </c>
      <c r="J25" s="404">
        <f t="shared" si="3"/>
        <v>-4.9862916336399499E-3</v>
      </c>
      <c r="K25" s="404">
        <f t="shared" si="3"/>
        <v>0.10637958077121179</v>
      </c>
      <c r="L25" s="404"/>
      <c r="M25" s="404">
        <f t="shared" si="5"/>
        <v>4.4592659164404136E-2</v>
      </c>
      <c r="N25" s="406">
        <f t="shared" si="4"/>
        <v>1.096644784995493E-2</v>
      </c>
    </row>
    <row r="26" spans="1:14" x14ac:dyDescent="0.2">
      <c r="A26" s="401" t="s">
        <v>28</v>
      </c>
      <c r="B26" s="402">
        <v>0.85206699999902136</v>
      </c>
      <c r="C26" s="403">
        <v>0.86245493667977169</v>
      </c>
      <c r="D26" s="404">
        <v>1.0709902599460304</v>
      </c>
      <c r="E26" s="404">
        <v>0.84640715978003978</v>
      </c>
      <c r="F26" s="404">
        <v>1.0438922302887024</v>
      </c>
      <c r="G26" s="423">
        <v>104.432177</v>
      </c>
      <c r="H26" s="404">
        <f t="shared" si="3"/>
        <v>1.2191455226833403E-2</v>
      </c>
      <c r="I26" s="404">
        <f t="shared" si="3"/>
        <v>0.24179271796978252</v>
      </c>
      <c r="J26" s="404">
        <f t="shared" si="3"/>
        <v>-0.20969667845280671</v>
      </c>
      <c r="K26" s="404">
        <f t="shared" si="3"/>
        <v>0.23332159732673352</v>
      </c>
      <c r="L26" s="404"/>
      <c r="M26" s="404">
        <f t="shared" si="5"/>
        <v>0.22512928007997179</v>
      </c>
      <c r="N26" s="406">
        <f t="shared" si="4"/>
        <v>5.2072042355039594E-2</v>
      </c>
    </row>
    <row r="27" spans="1:14" x14ac:dyDescent="0.2">
      <c r="A27" s="408" t="s">
        <v>112</v>
      </c>
      <c r="B27" s="409">
        <v>1.0030248536256152</v>
      </c>
      <c r="C27" s="410">
        <v>0.57618668327115663</v>
      </c>
      <c r="D27" s="411">
        <v>1.1553284032736968</v>
      </c>
      <c r="E27" s="411">
        <v>1.0491019851259431</v>
      </c>
      <c r="F27" s="411">
        <v>0.88449675298175034</v>
      </c>
      <c r="G27" s="424">
        <v>22.217768</v>
      </c>
      <c r="H27" s="411">
        <f t="shared" si="3"/>
        <v>-0.42555094104754698</v>
      </c>
      <c r="I27" s="411">
        <f t="shared" si="3"/>
        <v>1.0051286099057464</v>
      </c>
      <c r="J27" s="411">
        <f t="shared" si="3"/>
        <v>-9.1944781974332424E-2</v>
      </c>
      <c r="K27" s="411">
        <f t="shared" si="3"/>
        <v>-0.15690107775788087</v>
      </c>
      <c r="L27" s="411"/>
      <c r="M27" s="411">
        <f t="shared" si="5"/>
        <v>-0.11817065171956964</v>
      </c>
      <c r="N27" s="413">
        <f t="shared" si="4"/>
        <v>-3.0950108782945129E-2</v>
      </c>
    </row>
    <row r="28" spans="1:14" ht="13.5" thickBot="1" x14ac:dyDescent="0.25">
      <c r="A28" s="414" t="s">
        <v>99</v>
      </c>
      <c r="B28" s="415">
        <v>0.87816078107975415</v>
      </c>
      <c r="C28" s="416">
        <v>0.9133980035812449</v>
      </c>
      <c r="D28" s="417">
        <v>0.96126170081131745</v>
      </c>
      <c r="E28" s="417">
        <v>0.91894446177104405</v>
      </c>
      <c r="F28" s="417">
        <v>0.96263230201389183</v>
      </c>
      <c r="G28" s="425">
        <f>SUM(G22:G27)</f>
        <v>924.35687399999995</v>
      </c>
      <c r="H28" s="417">
        <f t="shared" si="3"/>
        <v>4.0126162840208313E-2</v>
      </c>
      <c r="I28" s="417">
        <f t="shared" si="3"/>
        <v>5.2401797510404968E-2</v>
      </c>
      <c r="J28" s="417">
        <f t="shared" si="3"/>
        <v>-4.4022599677649765E-2</v>
      </c>
      <c r="K28" s="417">
        <f t="shared" si="3"/>
        <v>4.7541328187179044E-2</v>
      </c>
      <c r="L28" s="417"/>
      <c r="M28" s="417">
        <f t="shared" si="5"/>
        <v>9.6191406806250823E-2</v>
      </c>
      <c r="N28" s="419">
        <f t="shared" si="4"/>
        <v>2.3226073871301045E-2</v>
      </c>
    </row>
    <row r="29" spans="1:14" ht="13.5" thickTop="1" x14ac:dyDescent="0.2"/>
    <row r="30" spans="1:14" ht="15.75" customHeight="1" x14ac:dyDescent="0.2">
      <c r="B30" s="878" t="s">
        <v>121</v>
      </c>
      <c r="C30" s="878"/>
      <c r="D30" s="878"/>
      <c r="E30" s="878"/>
      <c r="F30" s="878"/>
      <c r="G30" s="878"/>
      <c r="H30" s="878"/>
      <c r="I30" s="878"/>
      <c r="J30" s="878"/>
      <c r="K30" s="878"/>
      <c r="L30" s="878"/>
      <c r="M30" s="878"/>
      <c r="N30" s="878"/>
    </row>
    <row r="31" spans="1:14" ht="18" customHeight="1" x14ac:dyDescent="0.2">
      <c r="A31" s="398"/>
      <c r="B31" s="872" t="s">
        <v>111</v>
      </c>
      <c r="C31" s="872"/>
      <c r="D31" s="872"/>
      <c r="E31" s="872"/>
      <c r="F31" s="872"/>
      <c r="G31" s="872"/>
      <c r="H31" s="872"/>
      <c r="I31" s="872"/>
      <c r="J31" s="872"/>
      <c r="K31" s="872"/>
      <c r="L31" s="872"/>
      <c r="M31" s="872"/>
      <c r="N31" s="872"/>
    </row>
    <row r="32" spans="1:14" ht="28.9" customHeight="1" x14ac:dyDescent="0.2">
      <c r="A32" s="876" t="s">
        <v>17</v>
      </c>
      <c r="B32" s="873" t="s">
        <v>94</v>
      </c>
      <c r="C32" s="874"/>
      <c r="D32" s="874"/>
      <c r="E32" s="874"/>
      <c r="F32" s="874"/>
      <c r="G32" s="351" t="s">
        <v>95</v>
      </c>
      <c r="H32" s="875" t="s">
        <v>247</v>
      </c>
      <c r="I32" s="875"/>
      <c r="J32" s="875"/>
      <c r="K32" s="875"/>
      <c r="L32" s="350"/>
      <c r="M32" s="351" t="s">
        <v>96</v>
      </c>
      <c r="N32" s="352" t="s">
        <v>248</v>
      </c>
    </row>
    <row r="33" spans="1:14" x14ac:dyDescent="0.2">
      <c r="A33" s="876"/>
      <c r="B33" s="400">
        <f>B21</f>
        <v>2009</v>
      </c>
      <c r="C33" s="354">
        <f>B33+1</f>
        <v>2010</v>
      </c>
      <c r="D33" s="354">
        <f>C33+1</f>
        <v>2011</v>
      </c>
      <c r="E33" s="354">
        <f>D33+1</f>
        <v>2012</v>
      </c>
      <c r="F33" s="354">
        <f>E33+1</f>
        <v>2013</v>
      </c>
      <c r="G33" s="354">
        <f>F33</f>
        <v>2013</v>
      </c>
      <c r="H33" s="355" t="str">
        <f>H21</f>
        <v>09-10</v>
      </c>
      <c r="I33" s="355" t="str">
        <f>I21</f>
        <v>10-11</v>
      </c>
      <c r="J33" s="355" t="str">
        <f>J21</f>
        <v>11-12</v>
      </c>
      <c r="K33" s="355" t="str">
        <f>K21</f>
        <v>12-13</v>
      </c>
      <c r="L33" s="356"/>
      <c r="M33" s="356" t="str">
        <f>M21</f>
        <v>09-13</v>
      </c>
      <c r="N33" s="357" t="str">
        <f>N21</f>
        <v>09-13</v>
      </c>
    </row>
    <row r="34" spans="1:14" s="407" customFormat="1" x14ac:dyDescent="0.2">
      <c r="A34" s="401" t="s">
        <v>253</v>
      </c>
      <c r="B34" s="402">
        <v>1.5348195571230225</v>
      </c>
      <c r="C34" s="403">
        <v>1.6547432174203025</v>
      </c>
      <c r="D34" s="404">
        <v>1.6301045749543639</v>
      </c>
      <c r="E34" s="404">
        <v>1.6332268668777061</v>
      </c>
      <c r="F34" s="404">
        <v>1.7736210988572456</v>
      </c>
      <c r="G34" s="405">
        <v>611</v>
      </c>
      <c r="H34" s="403">
        <f t="shared" ref="H34:K40" si="6">C34/B34-1</f>
        <v>7.8135348054903409E-2</v>
      </c>
      <c r="I34" s="403">
        <f t="shared" si="6"/>
        <v>-1.4889707482439229E-2</v>
      </c>
      <c r="J34" s="403">
        <f t="shared" si="6"/>
        <v>1.9153936326015142E-3</v>
      </c>
      <c r="K34" s="403">
        <f t="shared" si="6"/>
        <v>8.5961255491673327E-2</v>
      </c>
      <c r="L34" s="404"/>
      <c r="M34" s="403">
        <f>F34/B34-1</f>
        <v>0.15558932685341209</v>
      </c>
      <c r="N34" s="406">
        <f t="shared" ref="N34:N40" si="7">((F34/B34)^(1/4))-1</f>
        <v>3.681406612311533E-2</v>
      </c>
    </row>
    <row r="35" spans="1:14" s="407" customFormat="1" x14ac:dyDescent="0.2">
      <c r="A35" s="401" t="s">
        <v>254</v>
      </c>
      <c r="B35" s="402">
        <v>1.3505774993732524</v>
      </c>
      <c r="C35" s="403">
        <v>1.4569375046397635</v>
      </c>
      <c r="D35" s="404">
        <v>1.4982454243258985</v>
      </c>
      <c r="E35" s="404">
        <v>1.5838060257113071</v>
      </c>
      <c r="F35" s="404">
        <v>1.624908800880158</v>
      </c>
      <c r="G35" s="405">
        <v>1277</v>
      </c>
      <c r="H35" s="404">
        <f t="shared" si="6"/>
        <v>7.8751500980779099E-2</v>
      </c>
      <c r="I35" s="404">
        <f t="shared" si="6"/>
        <v>2.8352568009668122E-2</v>
      </c>
      <c r="J35" s="404">
        <f t="shared" si="6"/>
        <v>5.7107200193122321E-2</v>
      </c>
      <c r="K35" s="404">
        <f t="shared" si="6"/>
        <v>2.5951899728624328E-2</v>
      </c>
      <c r="L35" s="404"/>
      <c r="M35" s="404">
        <f>F35/B35-1</f>
        <v>0.20312148072525371</v>
      </c>
      <c r="N35" s="406">
        <f t="shared" si="7"/>
        <v>4.7315112174233231E-2</v>
      </c>
    </row>
    <row r="36" spans="1:14" s="407" customFormat="1" x14ac:dyDescent="0.2">
      <c r="A36" s="401" t="s">
        <v>26</v>
      </c>
      <c r="B36" s="402">
        <v>1.3424196871403862</v>
      </c>
      <c r="C36" s="403">
        <v>1.3537550319861007</v>
      </c>
      <c r="D36" s="404">
        <v>1.3663335292180465</v>
      </c>
      <c r="E36" s="404">
        <v>1.3837354931926307</v>
      </c>
      <c r="F36" s="404">
        <v>1.4544693415981289</v>
      </c>
      <c r="G36" s="405">
        <v>2625</v>
      </c>
      <c r="H36" s="404">
        <f t="shared" si="6"/>
        <v>8.4439649941823181E-3</v>
      </c>
      <c r="I36" s="404">
        <f t="shared" si="6"/>
        <v>9.2915608324586341E-3</v>
      </c>
      <c r="J36" s="404">
        <f t="shared" si="6"/>
        <v>1.2736248948339357E-2</v>
      </c>
      <c r="K36" s="404">
        <f t="shared" si="6"/>
        <v>5.1118041528512848E-2</v>
      </c>
      <c r="L36" s="404"/>
      <c r="M36" s="404">
        <f t="shared" ref="M36:M40" si="8">F36/B36-1</f>
        <v>8.3468423125133251E-2</v>
      </c>
      <c r="N36" s="406">
        <f t="shared" si="7"/>
        <v>2.0244035879158906E-2</v>
      </c>
    </row>
    <row r="37" spans="1:14" s="407" customFormat="1" x14ac:dyDescent="0.2">
      <c r="A37" s="401" t="s">
        <v>27</v>
      </c>
      <c r="B37" s="402">
        <v>1.2276213279163553</v>
      </c>
      <c r="C37" s="403">
        <v>1.266742947122655</v>
      </c>
      <c r="D37" s="404">
        <v>1.2627230398820259</v>
      </c>
      <c r="E37" s="404">
        <v>1.3062658541977918</v>
      </c>
      <c r="F37" s="404">
        <v>1.297511974787525</v>
      </c>
      <c r="G37" s="405">
        <v>3145</v>
      </c>
      <c r="H37" s="404">
        <f t="shared" si="6"/>
        <v>3.1867823014040564E-2</v>
      </c>
      <c r="I37" s="404">
        <f t="shared" si="6"/>
        <v>-3.1734198716164563E-3</v>
      </c>
      <c r="J37" s="404">
        <f t="shared" si="6"/>
        <v>3.4483265878980207E-2</v>
      </c>
      <c r="K37" s="404">
        <f t="shared" si="6"/>
        <v>-6.7014531399833821E-3</v>
      </c>
      <c r="L37" s="404"/>
      <c r="M37" s="404">
        <f t="shared" si="8"/>
        <v>5.6931763306683036E-2</v>
      </c>
      <c r="N37" s="406">
        <f t="shared" si="7"/>
        <v>1.3938788487997789E-2</v>
      </c>
    </row>
    <row r="38" spans="1:14" s="407" customFormat="1" x14ac:dyDescent="0.2">
      <c r="A38" s="401" t="s">
        <v>28</v>
      </c>
      <c r="B38" s="402">
        <v>1.1968581655556023</v>
      </c>
      <c r="C38" s="403">
        <v>1.1886369018189167</v>
      </c>
      <c r="D38" s="404">
        <v>1.2395501845018548</v>
      </c>
      <c r="E38" s="404">
        <v>1.2547304739005467</v>
      </c>
      <c r="F38" s="404">
        <v>1.2983189052508335</v>
      </c>
      <c r="G38" s="405">
        <v>2338</v>
      </c>
      <c r="H38" s="404">
        <f t="shared" si="6"/>
        <v>-6.8690375963380568E-3</v>
      </c>
      <c r="I38" s="404">
        <f t="shared" si="6"/>
        <v>4.2833335062227862E-2</v>
      </c>
      <c r="J38" s="404">
        <f t="shared" si="6"/>
        <v>1.2246611382493056E-2</v>
      </c>
      <c r="K38" s="404">
        <f t="shared" si="6"/>
        <v>3.4739278480090396E-2</v>
      </c>
      <c r="L38" s="404"/>
      <c r="M38" s="404">
        <f t="shared" si="8"/>
        <v>8.4772567556600453E-2</v>
      </c>
      <c r="N38" s="406">
        <f t="shared" si="7"/>
        <v>2.0550908094272291E-2</v>
      </c>
    </row>
    <row r="39" spans="1:14" s="407" customFormat="1" x14ac:dyDescent="0.2">
      <c r="A39" s="408" t="s">
        <v>112</v>
      </c>
      <c r="B39" s="409">
        <v>1.0098099006409147</v>
      </c>
      <c r="C39" s="410">
        <v>1.1286362650742812</v>
      </c>
      <c r="D39" s="411">
        <v>1.1636750192039296</v>
      </c>
      <c r="E39" s="411">
        <v>1.1326542453091977</v>
      </c>
      <c r="F39" s="411">
        <v>1.0137560528008136</v>
      </c>
      <c r="G39" s="412">
        <v>378</v>
      </c>
      <c r="H39" s="411">
        <f t="shared" si="6"/>
        <v>0.11767201367103719</v>
      </c>
      <c r="I39" s="411">
        <f t="shared" si="6"/>
        <v>3.1045213780493075E-2</v>
      </c>
      <c r="J39" s="411">
        <f t="shared" si="6"/>
        <v>-2.6657592010485232E-2</v>
      </c>
      <c r="K39" s="411">
        <f t="shared" si="6"/>
        <v>-0.10497306923166716</v>
      </c>
      <c r="L39" s="411"/>
      <c r="M39" s="411">
        <f t="shared" si="8"/>
        <v>3.9078168647330713E-3</v>
      </c>
      <c r="N39" s="413">
        <f t="shared" si="7"/>
        <v>9.7552581168325325E-4</v>
      </c>
    </row>
    <row r="40" spans="1:14" ht="13.5" thickBot="1" x14ac:dyDescent="0.25">
      <c r="A40" s="414" t="s">
        <v>99</v>
      </c>
      <c r="B40" s="415">
        <v>1.2523885448010195</v>
      </c>
      <c r="C40" s="416">
        <v>1.2888290927532979</v>
      </c>
      <c r="D40" s="417">
        <v>1.30958199789874</v>
      </c>
      <c r="E40" s="417">
        <v>1.337021864427544</v>
      </c>
      <c r="F40" s="417">
        <v>1.368418281918226</v>
      </c>
      <c r="G40" s="418">
        <f>SUM(G34:G39)</f>
        <v>10374</v>
      </c>
      <c r="H40" s="417">
        <f t="shared" si="6"/>
        <v>2.9096839078856407E-2</v>
      </c>
      <c r="I40" s="417">
        <f t="shared" si="6"/>
        <v>1.6102138958632661E-2</v>
      </c>
      <c r="J40" s="417">
        <f t="shared" si="6"/>
        <v>2.0953148846603042E-2</v>
      </c>
      <c r="K40" s="417">
        <f t="shared" si="6"/>
        <v>2.348235158003531E-2</v>
      </c>
      <c r="L40" s="417"/>
      <c r="M40" s="417">
        <f t="shared" si="8"/>
        <v>9.2646756950049758E-2</v>
      </c>
      <c r="N40" s="419">
        <f t="shared" si="7"/>
        <v>2.2397891738183073E-2</v>
      </c>
    </row>
    <row r="41" spans="1:14" ht="13.5" thickTop="1" x14ac:dyDescent="0.2">
      <c r="A41" s="401"/>
      <c r="B41" s="420"/>
      <c r="C41" s="421"/>
      <c r="D41" s="421"/>
      <c r="E41" s="421"/>
      <c r="F41" s="421"/>
      <c r="G41" s="421"/>
      <c r="H41" s="421"/>
      <c r="I41" s="421"/>
      <c r="J41" s="421"/>
      <c r="K41" s="421"/>
      <c r="L41" s="421"/>
      <c r="M41" s="421"/>
      <c r="N41" s="421"/>
    </row>
    <row r="42" spans="1:14" ht="12.75" customHeight="1" x14ac:dyDescent="0.2">
      <c r="A42" s="401"/>
      <c r="B42" s="872" t="s">
        <v>113</v>
      </c>
      <c r="C42" s="872"/>
      <c r="D42" s="872"/>
      <c r="E42" s="872"/>
      <c r="F42" s="872"/>
      <c r="G42" s="872"/>
      <c r="H42" s="872"/>
      <c r="I42" s="872"/>
      <c r="J42" s="872"/>
      <c r="K42" s="872"/>
      <c r="L42" s="872"/>
      <c r="M42" s="872"/>
      <c r="N42" s="872"/>
    </row>
    <row r="43" spans="1:14" s="422" customFormat="1" ht="28.9" customHeight="1" x14ac:dyDescent="0.2">
      <c r="A43" s="876" t="s">
        <v>17</v>
      </c>
      <c r="B43" s="873" t="s">
        <v>94</v>
      </c>
      <c r="C43" s="874"/>
      <c r="D43" s="874"/>
      <c r="E43" s="874"/>
      <c r="F43" s="874"/>
      <c r="G43" s="351" t="s">
        <v>101</v>
      </c>
      <c r="H43" s="875" t="s">
        <v>247</v>
      </c>
      <c r="I43" s="875"/>
      <c r="J43" s="875"/>
      <c r="K43" s="875"/>
      <c r="L43" s="350"/>
      <c r="M43" s="351" t="s">
        <v>96</v>
      </c>
      <c r="N43" s="352" t="s">
        <v>248</v>
      </c>
    </row>
    <row r="44" spans="1:14" x14ac:dyDescent="0.2">
      <c r="A44" s="876"/>
      <c r="B44" s="400">
        <f>B33</f>
        <v>2009</v>
      </c>
      <c r="C44" s="354">
        <f>B44+1</f>
        <v>2010</v>
      </c>
      <c r="D44" s="354">
        <f>C44+1</f>
        <v>2011</v>
      </c>
      <c r="E44" s="354">
        <f>D44+1</f>
        <v>2012</v>
      </c>
      <c r="F44" s="354">
        <f>E44+1</f>
        <v>2013</v>
      </c>
      <c r="G44" s="354">
        <f>F44</f>
        <v>2013</v>
      </c>
      <c r="H44" s="355" t="str">
        <f>H33</f>
        <v>09-10</v>
      </c>
      <c r="I44" s="355" t="str">
        <f>I33</f>
        <v>10-11</v>
      </c>
      <c r="J44" s="355" t="str">
        <f>J33</f>
        <v>11-12</v>
      </c>
      <c r="K44" s="355" t="str">
        <f>K33</f>
        <v>12-13</v>
      </c>
      <c r="L44" s="356"/>
      <c r="M44" s="356" t="str">
        <f>M33</f>
        <v>09-13</v>
      </c>
      <c r="N44" s="357" t="str">
        <f>N33</f>
        <v>09-13</v>
      </c>
    </row>
    <row r="45" spans="1:14" x14ac:dyDescent="0.2">
      <c r="A45" s="401" t="s">
        <v>253</v>
      </c>
      <c r="B45" s="402">
        <v>1.3257186690324303</v>
      </c>
      <c r="C45" s="403">
        <v>1.5081360688103278</v>
      </c>
      <c r="D45" s="404">
        <v>1.4370174996072687</v>
      </c>
      <c r="E45" s="404">
        <v>1.4752919761823204</v>
      </c>
      <c r="F45" s="404">
        <v>1.6119859531983458</v>
      </c>
      <c r="G45" s="423">
        <v>21.505873999999999</v>
      </c>
      <c r="H45" s="403">
        <f t="shared" ref="H45:K51" si="9">C45/B45-1</f>
        <v>0.13759887677453775</v>
      </c>
      <c r="I45" s="403">
        <f t="shared" si="9"/>
        <v>-4.715659990756671E-2</v>
      </c>
      <c r="J45" s="403">
        <f t="shared" si="9"/>
        <v>2.663466282457394E-2</v>
      </c>
      <c r="K45" s="403">
        <f t="shared" si="9"/>
        <v>9.265554156252831E-2</v>
      </c>
      <c r="L45" s="404"/>
      <c r="M45" s="403">
        <f>F45/B45-1</f>
        <v>0.2159336598728343</v>
      </c>
      <c r="N45" s="406">
        <f t="shared" ref="N45:N51" si="10">((F45/B45)^(1/4))-1</f>
        <v>5.0092291010777501E-2</v>
      </c>
    </row>
    <row r="46" spans="1:14" x14ac:dyDescent="0.2">
      <c r="A46" s="401" t="s">
        <v>254</v>
      </c>
      <c r="B46" s="402">
        <v>1.2620575526748636</v>
      </c>
      <c r="C46" s="403">
        <v>1.3507533159581437</v>
      </c>
      <c r="D46" s="404">
        <v>1.372147250048062</v>
      </c>
      <c r="E46" s="404">
        <v>1.4390174788009515</v>
      </c>
      <c r="F46" s="404">
        <v>1.4967392298368203</v>
      </c>
      <c r="G46" s="423">
        <v>50.303100000000001</v>
      </c>
      <c r="H46" s="404">
        <f t="shared" si="9"/>
        <v>7.0278699331337346E-2</v>
      </c>
      <c r="I46" s="404">
        <f t="shared" si="9"/>
        <v>1.5838520503459019E-2</v>
      </c>
      <c r="J46" s="404">
        <f t="shared" si="9"/>
        <v>4.8734003402730375E-2</v>
      </c>
      <c r="K46" s="404">
        <f t="shared" si="9"/>
        <v>4.0111917948324693E-2</v>
      </c>
      <c r="L46" s="404"/>
      <c r="M46" s="404">
        <f>F46/B46-1</f>
        <v>0.18595164433235345</v>
      </c>
      <c r="N46" s="406">
        <f t="shared" si="10"/>
        <v>4.3558369163173127E-2</v>
      </c>
    </row>
    <row r="47" spans="1:14" x14ac:dyDescent="0.2">
      <c r="A47" s="401" t="s">
        <v>26</v>
      </c>
      <c r="B47" s="402">
        <v>1.263958103573922</v>
      </c>
      <c r="C47" s="403">
        <v>1.3007638514736961</v>
      </c>
      <c r="D47" s="404">
        <v>1.3128220351668762</v>
      </c>
      <c r="E47" s="404">
        <v>1.3191831202496369</v>
      </c>
      <c r="F47" s="404">
        <v>1.3766231618237768</v>
      </c>
      <c r="G47" s="423">
        <v>94.891801999999998</v>
      </c>
      <c r="H47" s="404">
        <f t="shared" si="9"/>
        <v>2.9119436629824635E-2</v>
      </c>
      <c r="I47" s="404">
        <f t="shared" si="9"/>
        <v>9.2700790228132934E-3</v>
      </c>
      <c r="J47" s="404">
        <f t="shared" si="9"/>
        <v>4.8453521592148885E-3</v>
      </c>
      <c r="K47" s="404">
        <f t="shared" si="9"/>
        <v>4.3542128983025563E-2</v>
      </c>
      <c r="L47" s="404"/>
      <c r="M47" s="404">
        <f t="shared" ref="M47:M51" si="11">F47/B47-1</f>
        <v>8.9136703132237649E-2</v>
      </c>
      <c r="N47" s="406">
        <f t="shared" si="10"/>
        <v>2.1575804715009861E-2</v>
      </c>
    </row>
    <row r="48" spans="1:14" x14ac:dyDescent="0.2">
      <c r="A48" s="401" t="s">
        <v>27</v>
      </c>
      <c r="B48" s="402">
        <v>1.143705997027608</v>
      </c>
      <c r="C48" s="403">
        <v>1.198240519361961</v>
      </c>
      <c r="D48" s="404">
        <v>1.2235266342715982</v>
      </c>
      <c r="E48" s="404">
        <v>1.2750071659406179</v>
      </c>
      <c r="F48" s="404">
        <v>1.2501765405809293</v>
      </c>
      <c r="G48" s="423">
        <v>95.079322000000005</v>
      </c>
      <c r="H48" s="404">
        <f t="shared" si="9"/>
        <v>4.768229114482514E-2</v>
      </c>
      <c r="I48" s="404">
        <f t="shared" si="9"/>
        <v>2.1102703923834509E-2</v>
      </c>
      <c r="J48" s="404">
        <f t="shared" si="9"/>
        <v>4.2075530051429944E-2</v>
      </c>
      <c r="K48" s="404">
        <f t="shared" si="9"/>
        <v>-1.9474890826492119E-2</v>
      </c>
      <c r="L48" s="404"/>
      <c r="M48" s="404">
        <f t="shared" si="11"/>
        <v>9.3092581336487568E-2</v>
      </c>
      <c r="N48" s="406">
        <f t="shared" si="10"/>
        <v>2.2502166103096632E-2</v>
      </c>
    </row>
    <row r="49" spans="1:14" x14ac:dyDescent="0.2">
      <c r="A49" s="401" t="s">
        <v>28</v>
      </c>
      <c r="B49" s="402">
        <v>1.1162548820292377</v>
      </c>
      <c r="C49" s="403">
        <v>1.183025087987279</v>
      </c>
      <c r="D49" s="404">
        <v>1.1879035508021367</v>
      </c>
      <c r="E49" s="404">
        <v>1.1850021850521784</v>
      </c>
      <c r="F49" s="404">
        <v>1.2717394692350119</v>
      </c>
      <c r="G49" s="423">
        <v>56.409314000000002</v>
      </c>
      <c r="H49" s="404">
        <f t="shared" si="9"/>
        <v>5.9816272280628136E-2</v>
      </c>
      <c r="I49" s="404">
        <f t="shared" si="9"/>
        <v>4.12371881576723E-3</v>
      </c>
      <c r="J49" s="404">
        <f t="shared" si="9"/>
        <v>-2.4424253534718332E-3</v>
      </c>
      <c r="K49" s="404">
        <f t="shared" si="9"/>
        <v>7.3195885439666375E-2</v>
      </c>
      <c r="L49" s="404"/>
      <c r="M49" s="404">
        <f t="shared" si="11"/>
        <v>0.13929129422764008</v>
      </c>
      <c r="N49" s="406">
        <f t="shared" si="10"/>
        <v>3.3138854037155108E-2</v>
      </c>
    </row>
    <row r="50" spans="1:14" x14ac:dyDescent="0.2">
      <c r="A50" s="408" t="s">
        <v>112</v>
      </c>
      <c r="B50" s="409">
        <v>0.99969392140197377</v>
      </c>
      <c r="C50" s="410">
        <v>1.0313426929456042</v>
      </c>
      <c r="D50" s="411">
        <v>1.0942814875198732</v>
      </c>
      <c r="E50" s="411">
        <v>1.0454906431511495</v>
      </c>
      <c r="F50" s="411">
        <v>1.030401111955453</v>
      </c>
      <c r="G50" s="424">
        <v>10.232741000000001</v>
      </c>
      <c r="H50" s="411">
        <f t="shared" si="9"/>
        <v>3.1658461521148595E-2</v>
      </c>
      <c r="I50" s="411">
        <f t="shared" si="9"/>
        <v>6.102607310331587E-2</v>
      </c>
      <c r="J50" s="411">
        <f t="shared" si="9"/>
        <v>-4.4587105717474373E-2</v>
      </c>
      <c r="K50" s="411">
        <f t="shared" si="9"/>
        <v>-1.4432966277169168E-2</v>
      </c>
      <c r="L50" s="411"/>
      <c r="M50" s="411">
        <f t="shared" si="11"/>
        <v>3.0716592244969698E-2</v>
      </c>
      <c r="N50" s="413">
        <f t="shared" si="10"/>
        <v>7.5922462911603983E-3</v>
      </c>
    </row>
    <row r="51" spans="1:14" ht="13.5" thickBot="1" x14ac:dyDescent="0.25">
      <c r="A51" s="414" t="s">
        <v>99</v>
      </c>
      <c r="B51" s="415">
        <v>1.1838365785771272</v>
      </c>
      <c r="C51" s="416">
        <v>1.2506246151813418</v>
      </c>
      <c r="D51" s="417">
        <v>1.2619578406955951</v>
      </c>
      <c r="E51" s="417">
        <v>1.2834569495467734</v>
      </c>
      <c r="F51" s="417">
        <v>1.3239224659158368</v>
      </c>
      <c r="G51" s="425">
        <f>SUM(G45:G50)</f>
        <v>328.42215299999998</v>
      </c>
      <c r="H51" s="417">
        <f t="shared" si="9"/>
        <v>5.6416601592500504E-2</v>
      </c>
      <c r="I51" s="417">
        <f t="shared" si="9"/>
        <v>9.0620521751125782E-3</v>
      </c>
      <c r="J51" s="417">
        <f t="shared" si="9"/>
        <v>1.7036313066788322E-2</v>
      </c>
      <c r="K51" s="417">
        <f t="shared" si="9"/>
        <v>3.1528534231984207E-2</v>
      </c>
      <c r="L51" s="417"/>
      <c r="M51" s="417">
        <f t="shared" si="11"/>
        <v>0.11833211599786964</v>
      </c>
      <c r="N51" s="419">
        <f t="shared" si="10"/>
        <v>2.8354136334127755E-2</v>
      </c>
    </row>
    <row r="52" spans="1:14" ht="7.5" customHeight="1" thickTop="1" x14ac:dyDescent="0.2"/>
    <row r="54" spans="1:14" x14ac:dyDescent="0.2">
      <c r="A54" s="780" t="s">
        <v>255</v>
      </c>
    </row>
    <row r="55" spans="1:14" x14ac:dyDescent="0.2">
      <c r="A55" s="780" t="s">
        <v>256</v>
      </c>
    </row>
  </sheetData>
  <mergeCells count="23">
    <mergeCell ref="A43:A44"/>
    <mergeCell ref="B43:F43"/>
    <mergeCell ref="H43:K43"/>
    <mergeCell ref="B30:N30"/>
    <mergeCell ref="B31:N31"/>
    <mergeCell ref="A32:A33"/>
    <mergeCell ref="B32:F32"/>
    <mergeCell ref="H32:K32"/>
    <mergeCell ref="B42:N42"/>
    <mergeCell ref="A20:A21"/>
    <mergeCell ref="B20:F20"/>
    <mergeCell ref="H20:K20"/>
    <mergeCell ref="B1:N1"/>
    <mergeCell ref="B2:N2"/>
    <mergeCell ref="B3:N3"/>
    <mergeCell ref="B4:N4"/>
    <mergeCell ref="B5:N5"/>
    <mergeCell ref="B7:N7"/>
    <mergeCell ref="B8:N8"/>
    <mergeCell ref="A9:A10"/>
    <mergeCell ref="B9:F9"/>
    <mergeCell ref="H9:K9"/>
    <mergeCell ref="B19:N19"/>
  </mergeCells>
  <printOptions horizontalCentered="1" verticalCentered="1"/>
  <pageMargins left="0.25" right="0.25" top="0.25" bottom="0.25" header="0.05" footer="0.05"/>
  <pageSetup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zoomScaleNormal="100" workbookViewId="0"/>
  </sheetViews>
  <sheetFormatPr defaultColWidth="9.140625" defaultRowHeight="12.75" x14ac:dyDescent="0.2"/>
  <cols>
    <col min="1" max="1" width="47.85546875" style="394" bestFit="1" customWidth="1"/>
    <col min="2" max="6" width="7.28515625" style="395" bestFit="1" customWidth="1"/>
    <col min="7" max="7" width="7.42578125" style="395" bestFit="1" customWidth="1"/>
    <col min="8" max="11" width="7.28515625" style="395" bestFit="1" customWidth="1"/>
    <col min="12" max="12" width="1.85546875" style="395" customWidth="1"/>
    <col min="13" max="13" width="7.28515625" style="395" bestFit="1" customWidth="1"/>
    <col min="14" max="14" width="7.42578125" style="395" bestFit="1" customWidth="1"/>
    <col min="15" max="244" width="9.140625" style="395"/>
    <col min="245" max="245" width="8" style="395" customWidth="1"/>
    <col min="246" max="253" width="8.28515625" style="395" customWidth="1"/>
    <col min="254" max="254" width="1.7109375" style="395" customWidth="1"/>
    <col min="255" max="256" width="9.28515625" style="395" customWidth="1"/>
    <col min="257" max="257" width="2.42578125" style="395" customWidth="1"/>
    <col min="258" max="265" width="8.28515625" style="395" customWidth="1"/>
    <col min="266" max="266" width="1.7109375" style="395" customWidth="1"/>
    <col min="267" max="268" width="9.28515625" style="395" customWidth="1"/>
    <col min="269" max="500" width="9.140625" style="395"/>
    <col min="501" max="501" width="8" style="395" customWidth="1"/>
    <col min="502" max="509" width="8.28515625" style="395" customWidth="1"/>
    <col min="510" max="510" width="1.7109375" style="395" customWidth="1"/>
    <col min="511" max="512" width="9.28515625" style="395" customWidth="1"/>
    <col min="513" max="513" width="2.42578125" style="395" customWidth="1"/>
    <col min="514" max="521" width="8.28515625" style="395" customWidth="1"/>
    <col min="522" max="522" width="1.7109375" style="395" customWidth="1"/>
    <col min="523" max="524" width="9.28515625" style="395" customWidth="1"/>
    <col min="525" max="756" width="9.140625" style="395"/>
    <col min="757" max="757" width="8" style="395" customWidth="1"/>
    <col min="758" max="765" width="8.28515625" style="395" customWidth="1"/>
    <col min="766" max="766" width="1.7109375" style="395" customWidth="1"/>
    <col min="767" max="768" width="9.28515625" style="395" customWidth="1"/>
    <col min="769" max="769" width="2.42578125" style="395" customWidth="1"/>
    <col min="770" max="777" width="8.28515625" style="395" customWidth="1"/>
    <col min="778" max="778" width="1.7109375" style="395" customWidth="1"/>
    <col min="779" max="780" width="9.28515625" style="395" customWidth="1"/>
    <col min="781" max="1012" width="9.140625" style="395"/>
    <col min="1013" max="1013" width="8" style="395" customWidth="1"/>
    <col min="1014" max="1021" width="8.28515625" style="395" customWidth="1"/>
    <col min="1022" max="1022" width="1.7109375" style="395" customWidth="1"/>
    <col min="1023" max="1024" width="9.28515625" style="395" customWidth="1"/>
    <col min="1025" max="1025" width="2.42578125" style="395" customWidth="1"/>
    <col min="1026" max="1033" width="8.28515625" style="395" customWidth="1"/>
    <col min="1034" max="1034" width="1.7109375" style="395" customWidth="1"/>
    <col min="1035" max="1036" width="9.28515625" style="395" customWidth="1"/>
    <col min="1037" max="1268" width="9.140625" style="395"/>
    <col min="1269" max="1269" width="8" style="395" customWidth="1"/>
    <col min="1270" max="1277" width="8.28515625" style="395" customWidth="1"/>
    <col min="1278" max="1278" width="1.7109375" style="395" customWidth="1"/>
    <col min="1279" max="1280" width="9.28515625" style="395" customWidth="1"/>
    <col min="1281" max="1281" width="2.42578125" style="395" customWidth="1"/>
    <col min="1282" max="1289" width="8.28515625" style="395" customWidth="1"/>
    <col min="1290" max="1290" width="1.7109375" style="395" customWidth="1"/>
    <col min="1291" max="1292" width="9.28515625" style="395" customWidth="1"/>
    <col min="1293" max="1524" width="9.140625" style="395"/>
    <col min="1525" max="1525" width="8" style="395" customWidth="1"/>
    <col min="1526" max="1533" width="8.28515625" style="395" customWidth="1"/>
    <col min="1534" max="1534" width="1.7109375" style="395" customWidth="1"/>
    <col min="1535" max="1536" width="9.28515625" style="395" customWidth="1"/>
    <col min="1537" max="1537" width="2.42578125" style="395" customWidth="1"/>
    <col min="1538" max="1545" width="8.28515625" style="395" customWidth="1"/>
    <col min="1546" max="1546" width="1.7109375" style="395" customWidth="1"/>
    <col min="1547" max="1548" width="9.28515625" style="395" customWidth="1"/>
    <col min="1549" max="1780" width="9.140625" style="395"/>
    <col min="1781" max="1781" width="8" style="395" customWidth="1"/>
    <col min="1782" max="1789" width="8.28515625" style="395" customWidth="1"/>
    <col min="1790" max="1790" width="1.7109375" style="395" customWidth="1"/>
    <col min="1791" max="1792" width="9.28515625" style="395" customWidth="1"/>
    <col min="1793" max="1793" width="2.42578125" style="395" customWidth="1"/>
    <col min="1794" max="1801" width="8.28515625" style="395" customWidth="1"/>
    <col min="1802" max="1802" width="1.7109375" style="395" customWidth="1"/>
    <col min="1803" max="1804" width="9.28515625" style="395" customWidth="1"/>
    <col min="1805" max="2036" width="9.140625" style="395"/>
    <col min="2037" max="2037" width="8" style="395" customWidth="1"/>
    <col min="2038" max="2045" width="8.28515625" style="395" customWidth="1"/>
    <col min="2046" max="2046" width="1.7109375" style="395" customWidth="1"/>
    <col min="2047" max="2048" width="9.28515625" style="395" customWidth="1"/>
    <col min="2049" max="2049" width="2.42578125" style="395" customWidth="1"/>
    <col min="2050" max="2057" width="8.28515625" style="395" customWidth="1"/>
    <col min="2058" max="2058" width="1.7109375" style="395" customWidth="1"/>
    <col min="2059" max="2060" width="9.28515625" style="395" customWidth="1"/>
    <col min="2061" max="2292" width="9.140625" style="395"/>
    <col min="2293" max="2293" width="8" style="395" customWidth="1"/>
    <col min="2294" max="2301" width="8.28515625" style="395" customWidth="1"/>
    <col min="2302" max="2302" width="1.7109375" style="395" customWidth="1"/>
    <col min="2303" max="2304" width="9.28515625" style="395" customWidth="1"/>
    <col min="2305" max="2305" width="2.42578125" style="395" customWidth="1"/>
    <col min="2306" max="2313" width="8.28515625" style="395" customWidth="1"/>
    <col min="2314" max="2314" width="1.7109375" style="395" customWidth="1"/>
    <col min="2315" max="2316" width="9.28515625" style="395" customWidth="1"/>
    <col min="2317" max="2548" width="9.140625" style="395"/>
    <col min="2549" max="2549" width="8" style="395" customWidth="1"/>
    <col min="2550" max="2557" width="8.28515625" style="395" customWidth="1"/>
    <col min="2558" max="2558" width="1.7109375" style="395" customWidth="1"/>
    <col min="2559" max="2560" width="9.28515625" style="395" customWidth="1"/>
    <col min="2561" max="2561" width="2.42578125" style="395" customWidth="1"/>
    <col min="2562" max="2569" width="8.28515625" style="395" customWidth="1"/>
    <col min="2570" max="2570" width="1.7109375" style="395" customWidth="1"/>
    <col min="2571" max="2572" width="9.28515625" style="395" customWidth="1"/>
    <col min="2573" max="2804" width="9.140625" style="395"/>
    <col min="2805" max="2805" width="8" style="395" customWidth="1"/>
    <col min="2806" max="2813" width="8.28515625" style="395" customWidth="1"/>
    <col min="2814" max="2814" width="1.7109375" style="395" customWidth="1"/>
    <col min="2815" max="2816" width="9.28515625" style="395" customWidth="1"/>
    <col min="2817" max="2817" width="2.42578125" style="395" customWidth="1"/>
    <col min="2818" max="2825" width="8.28515625" style="395" customWidth="1"/>
    <col min="2826" max="2826" width="1.7109375" style="395" customWidth="1"/>
    <col min="2827" max="2828" width="9.28515625" style="395" customWidth="1"/>
    <col min="2829" max="3060" width="9.140625" style="395"/>
    <col min="3061" max="3061" width="8" style="395" customWidth="1"/>
    <col min="3062" max="3069" width="8.28515625" style="395" customWidth="1"/>
    <col min="3070" max="3070" width="1.7109375" style="395" customWidth="1"/>
    <col min="3071" max="3072" width="9.28515625" style="395" customWidth="1"/>
    <col min="3073" max="3073" width="2.42578125" style="395" customWidth="1"/>
    <col min="3074" max="3081" width="8.28515625" style="395" customWidth="1"/>
    <col min="3082" max="3082" width="1.7109375" style="395" customWidth="1"/>
    <col min="3083" max="3084" width="9.28515625" style="395" customWidth="1"/>
    <col min="3085" max="3316" width="9.140625" style="395"/>
    <col min="3317" max="3317" width="8" style="395" customWidth="1"/>
    <col min="3318" max="3325" width="8.28515625" style="395" customWidth="1"/>
    <col min="3326" max="3326" width="1.7109375" style="395" customWidth="1"/>
    <col min="3327" max="3328" width="9.28515625" style="395" customWidth="1"/>
    <col min="3329" max="3329" width="2.42578125" style="395" customWidth="1"/>
    <col min="3330" max="3337" width="8.28515625" style="395" customWidth="1"/>
    <col min="3338" max="3338" width="1.7109375" style="395" customWidth="1"/>
    <col min="3339" max="3340" width="9.28515625" style="395" customWidth="1"/>
    <col min="3341" max="3572" width="9.140625" style="395"/>
    <col min="3573" max="3573" width="8" style="395" customWidth="1"/>
    <col min="3574" max="3581" width="8.28515625" style="395" customWidth="1"/>
    <col min="3582" max="3582" width="1.7109375" style="395" customWidth="1"/>
    <col min="3583" max="3584" width="9.28515625" style="395" customWidth="1"/>
    <col min="3585" max="3585" width="2.42578125" style="395" customWidth="1"/>
    <col min="3586" max="3593" width="8.28515625" style="395" customWidth="1"/>
    <col min="3594" max="3594" width="1.7109375" style="395" customWidth="1"/>
    <col min="3595" max="3596" width="9.28515625" style="395" customWidth="1"/>
    <col min="3597" max="3828" width="9.140625" style="395"/>
    <col min="3829" max="3829" width="8" style="395" customWidth="1"/>
    <col min="3830" max="3837" width="8.28515625" style="395" customWidth="1"/>
    <col min="3838" max="3838" width="1.7109375" style="395" customWidth="1"/>
    <col min="3839" max="3840" width="9.28515625" style="395" customWidth="1"/>
    <col min="3841" max="3841" width="2.42578125" style="395" customWidth="1"/>
    <col min="3842" max="3849" width="8.28515625" style="395" customWidth="1"/>
    <col min="3850" max="3850" width="1.7109375" style="395" customWidth="1"/>
    <col min="3851" max="3852" width="9.28515625" style="395" customWidth="1"/>
    <col min="3853" max="4084" width="9.140625" style="395"/>
    <col min="4085" max="4085" width="8" style="395" customWidth="1"/>
    <col min="4086" max="4093" width="8.28515625" style="395" customWidth="1"/>
    <col min="4094" max="4094" width="1.7109375" style="395" customWidth="1"/>
    <col min="4095" max="4096" width="9.28515625" style="395" customWidth="1"/>
    <col min="4097" max="4097" width="2.42578125" style="395" customWidth="1"/>
    <col min="4098" max="4105" width="8.28515625" style="395" customWidth="1"/>
    <col min="4106" max="4106" width="1.7109375" style="395" customWidth="1"/>
    <col min="4107" max="4108" width="9.28515625" style="395" customWidth="1"/>
    <col min="4109" max="4340" width="9.140625" style="395"/>
    <col min="4341" max="4341" width="8" style="395" customWidth="1"/>
    <col min="4342" max="4349" width="8.28515625" style="395" customWidth="1"/>
    <col min="4350" max="4350" width="1.7109375" style="395" customWidth="1"/>
    <col min="4351" max="4352" width="9.28515625" style="395" customWidth="1"/>
    <col min="4353" max="4353" width="2.42578125" style="395" customWidth="1"/>
    <col min="4354" max="4361" width="8.28515625" style="395" customWidth="1"/>
    <col min="4362" max="4362" width="1.7109375" style="395" customWidth="1"/>
    <col min="4363" max="4364" width="9.28515625" style="395" customWidth="1"/>
    <col min="4365" max="4596" width="9.140625" style="395"/>
    <col min="4597" max="4597" width="8" style="395" customWidth="1"/>
    <col min="4598" max="4605" width="8.28515625" style="395" customWidth="1"/>
    <col min="4606" max="4606" width="1.7109375" style="395" customWidth="1"/>
    <col min="4607" max="4608" width="9.28515625" style="395" customWidth="1"/>
    <col min="4609" max="4609" width="2.42578125" style="395" customWidth="1"/>
    <col min="4610" max="4617" width="8.28515625" style="395" customWidth="1"/>
    <col min="4618" max="4618" width="1.7109375" style="395" customWidth="1"/>
    <col min="4619" max="4620" width="9.28515625" style="395" customWidth="1"/>
    <col min="4621" max="4852" width="9.140625" style="395"/>
    <col min="4853" max="4853" width="8" style="395" customWidth="1"/>
    <col min="4854" max="4861" width="8.28515625" style="395" customWidth="1"/>
    <col min="4862" max="4862" width="1.7109375" style="395" customWidth="1"/>
    <col min="4863" max="4864" width="9.28515625" style="395" customWidth="1"/>
    <col min="4865" max="4865" width="2.42578125" style="395" customWidth="1"/>
    <col min="4866" max="4873" width="8.28515625" style="395" customWidth="1"/>
    <col min="4874" max="4874" width="1.7109375" style="395" customWidth="1"/>
    <col min="4875" max="4876" width="9.28515625" style="395" customWidth="1"/>
    <col min="4877" max="5108" width="9.140625" style="395"/>
    <col min="5109" max="5109" width="8" style="395" customWidth="1"/>
    <col min="5110" max="5117" width="8.28515625" style="395" customWidth="1"/>
    <col min="5118" max="5118" width="1.7109375" style="395" customWidth="1"/>
    <col min="5119" max="5120" width="9.28515625" style="395" customWidth="1"/>
    <col min="5121" max="5121" width="2.42578125" style="395" customWidth="1"/>
    <col min="5122" max="5129" width="8.28515625" style="395" customWidth="1"/>
    <col min="5130" max="5130" width="1.7109375" style="395" customWidth="1"/>
    <col min="5131" max="5132" width="9.28515625" style="395" customWidth="1"/>
    <col min="5133" max="5364" width="9.140625" style="395"/>
    <col min="5365" max="5365" width="8" style="395" customWidth="1"/>
    <col min="5366" max="5373" width="8.28515625" style="395" customWidth="1"/>
    <col min="5374" max="5374" width="1.7109375" style="395" customWidth="1"/>
    <col min="5375" max="5376" width="9.28515625" style="395" customWidth="1"/>
    <col min="5377" max="5377" width="2.42578125" style="395" customWidth="1"/>
    <col min="5378" max="5385" width="8.28515625" style="395" customWidth="1"/>
    <col min="5386" max="5386" width="1.7109375" style="395" customWidth="1"/>
    <col min="5387" max="5388" width="9.28515625" style="395" customWidth="1"/>
    <col min="5389" max="5620" width="9.140625" style="395"/>
    <col min="5621" max="5621" width="8" style="395" customWidth="1"/>
    <col min="5622" max="5629" width="8.28515625" style="395" customWidth="1"/>
    <col min="5630" max="5630" width="1.7109375" style="395" customWidth="1"/>
    <col min="5631" max="5632" width="9.28515625" style="395" customWidth="1"/>
    <col min="5633" max="5633" width="2.42578125" style="395" customWidth="1"/>
    <col min="5634" max="5641" width="8.28515625" style="395" customWidth="1"/>
    <col min="5642" max="5642" width="1.7109375" style="395" customWidth="1"/>
    <col min="5643" max="5644" width="9.28515625" style="395" customWidth="1"/>
    <col min="5645" max="5876" width="9.140625" style="395"/>
    <col min="5877" max="5877" width="8" style="395" customWidth="1"/>
    <col min="5878" max="5885" width="8.28515625" style="395" customWidth="1"/>
    <col min="5886" max="5886" width="1.7109375" style="395" customWidth="1"/>
    <col min="5887" max="5888" width="9.28515625" style="395" customWidth="1"/>
    <col min="5889" max="5889" width="2.42578125" style="395" customWidth="1"/>
    <col min="5890" max="5897" width="8.28515625" style="395" customWidth="1"/>
    <col min="5898" max="5898" width="1.7109375" style="395" customWidth="1"/>
    <col min="5899" max="5900" width="9.28515625" style="395" customWidth="1"/>
    <col min="5901" max="6132" width="9.140625" style="395"/>
    <col min="6133" max="6133" width="8" style="395" customWidth="1"/>
    <col min="6134" max="6141" width="8.28515625" style="395" customWidth="1"/>
    <col min="6142" max="6142" width="1.7109375" style="395" customWidth="1"/>
    <col min="6143" max="6144" width="9.28515625" style="395" customWidth="1"/>
    <col min="6145" max="6145" width="2.42578125" style="395" customWidth="1"/>
    <col min="6146" max="6153" width="8.28515625" style="395" customWidth="1"/>
    <col min="6154" max="6154" width="1.7109375" style="395" customWidth="1"/>
    <col min="6155" max="6156" width="9.28515625" style="395" customWidth="1"/>
    <col min="6157" max="6388" width="9.140625" style="395"/>
    <col min="6389" max="6389" width="8" style="395" customWidth="1"/>
    <col min="6390" max="6397" width="8.28515625" style="395" customWidth="1"/>
    <col min="6398" max="6398" width="1.7109375" style="395" customWidth="1"/>
    <col min="6399" max="6400" width="9.28515625" style="395" customWidth="1"/>
    <col min="6401" max="6401" width="2.42578125" style="395" customWidth="1"/>
    <col min="6402" max="6409" width="8.28515625" style="395" customWidth="1"/>
    <col min="6410" max="6410" width="1.7109375" style="395" customWidth="1"/>
    <col min="6411" max="6412" width="9.28515625" style="395" customWidth="1"/>
    <col min="6413" max="6644" width="9.140625" style="395"/>
    <col min="6645" max="6645" width="8" style="395" customWidth="1"/>
    <col min="6646" max="6653" width="8.28515625" style="395" customWidth="1"/>
    <col min="6654" max="6654" width="1.7109375" style="395" customWidth="1"/>
    <col min="6655" max="6656" width="9.28515625" style="395" customWidth="1"/>
    <col min="6657" max="6657" width="2.42578125" style="395" customWidth="1"/>
    <col min="6658" max="6665" width="8.28515625" style="395" customWidth="1"/>
    <col min="6666" max="6666" width="1.7109375" style="395" customWidth="1"/>
    <col min="6667" max="6668" width="9.28515625" style="395" customWidth="1"/>
    <col min="6669" max="6900" width="9.140625" style="395"/>
    <col min="6901" max="6901" width="8" style="395" customWidth="1"/>
    <col min="6902" max="6909" width="8.28515625" style="395" customWidth="1"/>
    <col min="6910" max="6910" width="1.7109375" style="395" customWidth="1"/>
    <col min="6911" max="6912" width="9.28515625" style="395" customWidth="1"/>
    <col min="6913" max="6913" width="2.42578125" style="395" customWidth="1"/>
    <col min="6914" max="6921" width="8.28515625" style="395" customWidth="1"/>
    <col min="6922" max="6922" width="1.7109375" style="395" customWidth="1"/>
    <col min="6923" max="6924" width="9.28515625" style="395" customWidth="1"/>
    <col min="6925" max="7156" width="9.140625" style="395"/>
    <col min="7157" max="7157" width="8" style="395" customWidth="1"/>
    <col min="7158" max="7165" width="8.28515625" style="395" customWidth="1"/>
    <col min="7166" max="7166" width="1.7109375" style="395" customWidth="1"/>
    <col min="7167" max="7168" width="9.28515625" style="395" customWidth="1"/>
    <col min="7169" max="7169" width="2.42578125" style="395" customWidth="1"/>
    <col min="7170" max="7177" width="8.28515625" style="395" customWidth="1"/>
    <col min="7178" max="7178" width="1.7109375" style="395" customWidth="1"/>
    <col min="7179" max="7180" width="9.28515625" style="395" customWidth="1"/>
    <col min="7181" max="7412" width="9.140625" style="395"/>
    <col min="7413" max="7413" width="8" style="395" customWidth="1"/>
    <col min="7414" max="7421" width="8.28515625" style="395" customWidth="1"/>
    <col min="7422" max="7422" width="1.7109375" style="395" customWidth="1"/>
    <col min="7423" max="7424" width="9.28515625" style="395" customWidth="1"/>
    <col min="7425" max="7425" width="2.42578125" style="395" customWidth="1"/>
    <col min="7426" max="7433" width="8.28515625" style="395" customWidth="1"/>
    <col min="7434" max="7434" width="1.7109375" style="395" customWidth="1"/>
    <col min="7435" max="7436" width="9.28515625" style="395" customWidth="1"/>
    <col min="7437" max="7668" width="9.140625" style="395"/>
    <col min="7669" max="7669" width="8" style="395" customWidth="1"/>
    <col min="7670" max="7677" width="8.28515625" style="395" customWidth="1"/>
    <col min="7678" max="7678" width="1.7109375" style="395" customWidth="1"/>
    <col min="7679" max="7680" width="9.28515625" style="395" customWidth="1"/>
    <col min="7681" max="7681" width="2.42578125" style="395" customWidth="1"/>
    <col min="7682" max="7689" width="8.28515625" style="395" customWidth="1"/>
    <col min="7690" max="7690" width="1.7109375" style="395" customWidth="1"/>
    <col min="7691" max="7692" width="9.28515625" style="395" customWidth="1"/>
    <col min="7693" max="7924" width="9.140625" style="395"/>
    <col min="7925" max="7925" width="8" style="395" customWidth="1"/>
    <col min="7926" max="7933" width="8.28515625" style="395" customWidth="1"/>
    <col min="7934" max="7934" width="1.7109375" style="395" customWidth="1"/>
    <col min="7935" max="7936" width="9.28515625" style="395" customWidth="1"/>
    <col min="7937" max="7937" width="2.42578125" style="395" customWidth="1"/>
    <col min="7938" max="7945" width="8.28515625" style="395" customWidth="1"/>
    <col min="7946" max="7946" width="1.7109375" style="395" customWidth="1"/>
    <col min="7947" max="7948" width="9.28515625" style="395" customWidth="1"/>
    <col min="7949" max="8180" width="9.140625" style="395"/>
    <col min="8181" max="8181" width="8" style="395" customWidth="1"/>
    <col min="8182" max="8189" width="8.28515625" style="395" customWidth="1"/>
    <col min="8190" max="8190" width="1.7109375" style="395" customWidth="1"/>
    <col min="8191" max="8192" width="9.28515625" style="395" customWidth="1"/>
    <col min="8193" max="8193" width="2.42578125" style="395" customWidth="1"/>
    <col min="8194" max="8201" width="8.28515625" style="395" customWidth="1"/>
    <col min="8202" max="8202" width="1.7109375" style="395" customWidth="1"/>
    <col min="8203" max="8204" width="9.28515625" style="395" customWidth="1"/>
    <col min="8205" max="8436" width="9.140625" style="395"/>
    <col min="8437" max="8437" width="8" style="395" customWidth="1"/>
    <col min="8438" max="8445" width="8.28515625" style="395" customWidth="1"/>
    <col min="8446" max="8446" width="1.7109375" style="395" customWidth="1"/>
    <col min="8447" max="8448" width="9.28515625" style="395" customWidth="1"/>
    <col min="8449" max="8449" width="2.42578125" style="395" customWidth="1"/>
    <col min="8450" max="8457" width="8.28515625" style="395" customWidth="1"/>
    <col min="8458" max="8458" width="1.7109375" style="395" customWidth="1"/>
    <col min="8459" max="8460" width="9.28515625" style="395" customWidth="1"/>
    <col min="8461" max="8692" width="9.140625" style="395"/>
    <col min="8693" max="8693" width="8" style="395" customWidth="1"/>
    <col min="8694" max="8701" width="8.28515625" style="395" customWidth="1"/>
    <col min="8702" max="8702" width="1.7109375" style="395" customWidth="1"/>
    <col min="8703" max="8704" width="9.28515625" style="395" customWidth="1"/>
    <col min="8705" max="8705" width="2.42578125" style="395" customWidth="1"/>
    <col min="8706" max="8713" width="8.28515625" style="395" customWidth="1"/>
    <col min="8714" max="8714" width="1.7109375" style="395" customWidth="1"/>
    <col min="8715" max="8716" width="9.28515625" style="395" customWidth="1"/>
    <col min="8717" max="8948" width="9.140625" style="395"/>
    <col min="8949" max="8949" width="8" style="395" customWidth="1"/>
    <col min="8950" max="8957" width="8.28515625" style="395" customWidth="1"/>
    <col min="8958" max="8958" width="1.7109375" style="395" customWidth="1"/>
    <col min="8959" max="8960" width="9.28515625" style="395" customWidth="1"/>
    <col min="8961" max="8961" width="2.42578125" style="395" customWidth="1"/>
    <col min="8962" max="8969" width="8.28515625" style="395" customWidth="1"/>
    <col min="8970" max="8970" width="1.7109375" style="395" customWidth="1"/>
    <col min="8971" max="8972" width="9.28515625" style="395" customWidth="1"/>
    <col min="8973" max="9204" width="9.140625" style="395"/>
    <col min="9205" max="9205" width="8" style="395" customWidth="1"/>
    <col min="9206" max="9213" width="8.28515625" style="395" customWidth="1"/>
    <col min="9214" max="9214" width="1.7109375" style="395" customWidth="1"/>
    <col min="9215" max="9216" width="9.28515625" style="395" customWidth="1"/>
    <col min="9217" max="9217" width="2.42578125" style="395" customWidth="1"/>
    <col min="9218" max="9225" width="8.28515625" style="395" customWidth="1"/>
    <col min="9226" max="9226" width="1.7109375" style="395" customWidth="1"/>
    <col min="9227" max="9228" width="9.28515625" style="395" customWidth="1"/>
    <col min="9229" max="9460" width="9.140625" style="395"/>
    <col min="9461" max="9461" width="8" style="395" customWidth="1"/>
    <col min="9462" max="9469" width="8.28515625" style="395" customWidth="1"/>
    <col min="9470" max="9470" width="1.7109375" style="395" customWidth="1"/>
    <col min="9471" max="9472" width="9.28515625" style="395" customWidth="1"/>
    <col min="9473" max="9473" width="2.42578125" style="395" customWidth="1"/>
    <col min="9474" max="9481" width="8.28515625" style="395" customWidth="1"/>
    <col min="9482" max="9482" width="1.7109375" style="395" customWidth="1"/>
    <col min="9483" max="9484" width="9.28515625" style="395" customWidth="1"/>
    <col min="9485" max="9716" width="9.140625" style="395"/>
    <col min="9717" max="9717" width="8" style="395" customWidth="1"/>
    <col min="9718" max="9725" width="8.28515625" style="395" customWidth="1"/>
    <col min="9726" max="9726" width="1.7109375" style="395" customWidth="1"/>
    <col min="9727" max="9728" width="9.28515625" style="395" customWidth="1"/>
    <col min="9729" max="9729" width="2.42578125" style="395" customWidth="1"/>
    <col min="9730" max="9737" width="8.28515625" style="395" customWidth="1"/>
    <col min="9738" max="9738" width="1.7109375" style="395" customWidth="1"/>
    <col min="9739" max="9740" width="9.28515625" style="395" customWidth="1"/>
    <col min="9741" max="9972" width="9.140625" style="395"/>
    <col min="9973" max="9973" width="8" style="395" customWidth="1"/>
    <col min="9974" max="9981" width="8.28515625" style="395" customWidth="1"/>
    <col min="9982" max="9982" width="1.7109375" style="395" customWidth="1"/>
    <col min="9983" max="9984" width="9.28515625" style="395" customWidth="1"/>
    <col min="9985" max="9985" width="2.42578125" style="395" customWidth="1"/>
    <col min="9986" max="9993" width="8.28515625" style="395" customWidth="1"/>
    <col min="9994" max="9994" width="1.7109375" style="395" customWidth="1"/>
    <col min="9995" max="9996" width="9.28515625" style="395" customWidth="1"/>
    <col min="9997" max="10228" width="9.140625" style="395"/>
    <col min="10229" max="10229" width="8" style="395" customWidth="1"/>
    <col min="10230" max="10237" width="8.28515625" style="395" customWidth="1"/>
    <col min="10238" max="10238" width="1.7109375" style="395" customWidth="1"/>
    <col min="10239" max="10240" width="9.28515625" style="395" customWidth="1"/>
    <col min="10241" max="10241" width="2.42578125" style="395" customWidth="1"/>
    <col min="10242" max="10249" width="8.28515625" style="395" customWidth="1"/>
    <col min="10250" max="10250" width="1.7109375" style="395" customWidth="1"/>
    <col min="10251" max="10252" width="9.28515625" style="395" customWidth="1"/>
    <col min="10253" max="10484" width="9.140625" style="395"/>
    <col min="10485" max="10485" width="8" style="395" customWidth="1"/>
    <col min="10486" max="10493" width="8.28515625" style="395" customWidth="1"/>
    <col min="10494" max="10494" width="1.7109375" style="395" customWidth="1"/>
    <col min="10495" max="10496" width="9.28515625" style="395" customWidth="1"/>
    <col min="10497" max="10497" width="2.42578125" style="395" customWidth="1"/>
    <col min="10498" max="10505" width="8.28515625" style="395" customWidth="1"/>
    <col min="10506" max="10506" width="1.7109375" style="395" customWidth="1"/>
    <col min="10507" max="10508" width="9.28515625" style="395" customWidth="1"/>
    <col min="10509" max="10740" width="9.140625" style="395"/>
    <col min="10741" max="10741" width="8" style="395" customWidth="1"/>
    <col min="10742" max="10749" width="8.28515625" style="395" customWidth="1"/>
    <col min="10750" max="10750" width="1.7109375" style="395" customWidth="1"/>
    <col min="10751" max="10752" width="9.28515625" style="395" customWidth="1"/>
    <col min="10753" max="10753" width="2.42578125" style="395" customWidth="1"/>
    <col min="10754" max="10761" width="8.28515625" style="395" customWidth="1"/>
    <col min="10762" max="10762" width="1.7109375" style="395" customWidth="1"/>
    <col min="10763" max="10764" width="9.28515625" style="395" customWidth="1"/>
    <col min="10765" max="10996" width="9.140625" style="395"/>
    <col min="10997" max="10997" width="8" style="395" customWidth="1"/>
    <col min="10998" max="11005" width="8.28515625" style="395" customWidth="1"/>
    <col min="11006" max="11006" width="1.7109375" style="395" customWidth="1"/>
    <col min="11007" max="11008" width="9.28515625" style="395" customWidth="1"/>
    <col min="11009" max="11009" width="2.42578125" style="395" customWidth="1"/>
    <col min="11010" max="11017" width="8.28515625" style="395" customWidth="1"/>
    <col min="11018" max="11018" width="1.7109375" style="395" customWidth="1"/>
    <col min="11019" max="11020" width="9.28515625" style="395" customWidth="1"/>
    <col min="11021" max="11252" width="9.140625" style="395"/>
    <col min="11253" max="11253" width="8" style="395" customWidth="1"/>
    <col min="11254" max="11261" width="8.28515625" style="395" customWidth="1"/>
    <col min="11262" max="11262" width="1.7109375" style="395" customWidth="1"/>
    <col min="11263" max="11264" width="9.28515625" style="395" customWidth="1"/>
    <col min="11265" max="11265" width="2.42578125" style="395" customWidth="1"/>
    <col min="11266" max="11273" width="8.28515625" style="395" customWidth="1"/>
    <col min="11274" max="11274" width="1.7109375" style="395" customWidth="1"/>
    <col min="11275" max="11276" width="9.28515625" style="395" customWidth="1"/>
    <col min="11277" max="11508" width="9.140625" style="395"/>
    <col min="11509" max="11509" width="8" style="395" customWidth="1"/>
    <col min="11510" max="11517" width="8.28515625" style="395" customWidth="1"/>
    <col min="11518" max="11518" width="1.7109375" style="395" customWidth="1"/>
    <col min="11519" max="11520" width="9.28515625" style="395" customWidth="1"/>
    <col min="11521" max="11521" width="2.42578125" style="395" customWidth="1"/>
    <col min="11522" max="11529" width="8.28515625" style="395" customWidth="1"/>
    <col min="11530" max="11530" width="1.7109375" style="395" customWidth="1"/>
    <col min="11531" max="11532" width="9.28515625" style="395" customWidth="1"/>
    <col min="11533" max="11764" width="9.140625" style="395"/>
    <col min="11765" max="11765" width="8" style="395" customWidth="1"/>
    <col min="11766" max="11773" width="8.28515625" style="395" customWidth="1"/>
    <col min="11774" max="11774" width="1.7109375" style="395" customWidth="1"/>
    <col min="11775" max="11776" width="9.28515625" style="395" customWidth="1"/>
    <col min="11777" max="11777" width="2.42578125" style="395" customWidth="1"/>
    <col min="11778" max="11785" width="8.28515625" style="395" customWidth="1"/>
    <col min="11786" max="11786" width="1.7109375" style="395" customWidth="1"/>
    <col min="11787" max="11788" width="9.28515625" style="395" customWidth="1"/>
    <col min="11789" max="12020" width="9.140625" style="395"/>
    <col min="12021" max="12021" width="8" style="395" customWidth="1"/>
    <col min="12022" max="12029" width="8.28515625" style="395" customWidth="1"/>
    <col min="12030" max="12030" width="1.7109375" style="395" customWidth="1"/>
    <col min="12031" max="12032" width="9.28515625" style="395" customWidth="1"/>
    <col min="12033" max="12033" width="2.42578125" style="395" customWidth="1"/>
    <col min="12034" max="12041" width="8.28515625" style="395" customWidth="1"/>
    <col min="12042" max="12042" width="1.7109375" style="395" customWidth="1"/>
    <col min="12043" max="12044" width="9.28515625" style="395" customWidth="1"/>
    <col min="12045" max="12276" width="9.140625" style="395"/>
    <col min="12277" max="12277" width="8" style="395" customWidth="1"/>
    <col min="12278" max="12285" width="8.28515625" style="395" customWidth="1"/>
    <col min="12286" max="12286" width="1.7109375" style="395" customWidth="1"/>
    <col min="12287" max="12288" width="9.28515625" style="395" customWidth="1"/>
    <col min="12289" max="12289" width="2.42578125" style="395" customWidth="1"/>
    <col min="12290" max="12297" width="8.28515625" style="395" customWidth="1"/>
    <col min="12298" max="12298" width="1.7109375" style="395" customWidth="1"/>
    <col min="12299" max="12300" width="9.28515625" style="395" customWidth="1"/>
    <col min="12301" max="12532" width="9.140625" style="395"/>
    <col min="12533" max="12533" width="8" style="395" customWidth="1"/>
    <col min="12534" max="12541" width="8.28515625" style="395" customWidth="1"/>
    <col min="12542" max="12542" width="1.7109375" style="395" customWidth="1"/>
    <col min="12543" max="12544" width="9.28515625" style="395" customWidth="1"/>
    <col min="12545" max="12545" width="2.42578125" style="395" customWidth="1"/>
    <col min="12546" max="12553" width="8.28515625" style="395" customWidth="1"/>
    <col min="12554" max="12554" width="1.7109375" style="395" customWidth="1"/>
    <col min="12555" max="12556" width="9.28515625" style="395" customWidth="1"/>
    <col min="12557" max="12788" width="9.140625" style="395"/>
    <col min="12789" max="12789" width="8" style="395" customWidth="1"/>
    <col min="12790" max="12797" width="8.28515625" style="395" customWidth="1"/>
    <col min="12798" max="12798" width="1.7109375" style="395" customWidth="1"/>
    <col min="12799" max="12800" width="9.28515625" style="395" customWidth="1"/>
    <col min="12801" max="12801" width="2.42578125" style="395" customWidth="1"/>
    <col min="12802" max="12809" width="8.28515625" style="395" customWidth="1"/>
    <col min="12810" max="12810" width="1.7109375" style="395" customWidth="1"/>
    <col min="12811" max="12812" width="9.28515625" style="395" customWidth="1"/>
    <col min="12813" max="13044" width="9.140625" style="395"/>
    <col min="13045" max="13045" width="8" style="395" customWidth="1"/>
    <col min="13046" max="13053" width="8.28515625" style="395" customWidth="1"/>
    <col min="13054" max="13054" width="1.7109375" style="395" customWidth="1"/>
    <col min="13055" max="13056" width="9.28515625" style="395" customWidth="1"/>
    <col min="13057" max="13057" width="2.42578125" style="395" customWidth="1"/>
    <col min="13058" max="13065" width="8.28515625" style="395" customWidth="1"/>
    <col min="13066" max="13066" width="1.7109375" style="395" customWidth="1"/>
    <col min="13067" max="13068" width="9.28515625" style="395" customWidth="1"/>
    <col min="13069" max="13300" width="9.140625" style="395"/>
    <col min="13301" max="13301" width="8" style="395" customWidth="1"/>
    <col min="13302" max="13309" width="8.28515625" style="395" customWidth="1"/>
    <col min="13310" max="13310" width="1.7109375" style="395" customWidth="1"/>
    <col min="13311" max="13312" width="9.28515625" style="395" customWidth="1"/>
    <col min="13313" max="13313" width="2.42578125" style="395" customWidth="1"/>
    <col min="13314" max="13321" width="8.28515625" style="395" customWidth="1"/>
    <col min="13322" max="13322" width="1.7109375" style="395" customWidth="1"/>
    <col min="13323" max="13324" width="9.28515625" style="395" customWidth="1"/>
    <col min="13325" max="13556" width="9.140625" style="395"/>
    <col min="13557" max="13557" width="8" style="395" customWidth="1"/>
    <col min="13558" max="13565" width="8.28515625" style="395" customWidth="1"/>
    <col min="13566" max="13566" width="1.7109375" style="395" customWidth="1"/>
    <col min="13567" max="13568" width="9.28515625" style="395" customWidth="1"/>
    <col min="13569" max="13569" width="2.42578125" style="395" customWidth="1"/>
    <col min="13570" max="13577" width="8.28515625" style="395" customWidth="1"/>
    <col min="13578" max="13578" width="1.7109375" style="395" customWidth="1"/>
    <col min="13579" max="13580" width="9.28515625" style="395" customWidth="1"/>
    <col min="13581" max="13812" width="9.140625" style="395"/>
    <col min="13813" max="13813" width="8" style="395" customWidth="1"/>
    <col min="13814" max="13821" width="8.28515625" style="395" customWidth="1"/>
    <col min="13822" max="13822" width="1.7109375" style="395" customWidth="1"/>
    <col min="13823" max="13824" width="9.28515625" style="395" customWidth="1"/>
    <col min="13825" max="13825" width="2.42578125" style="395" customWidth="1"/>
    <col min="13826" max="13833" width="8.28515625" style="395" customWidth="1"/>
    <col min="13834" max="13834" width="1.7109375" style="395" customWidth="1"/>
    <col min="13835" max="13836" width="9.28515625" style="395" customWidth="1"/>
    <col min="13837" max="14068" width="9.140625" style="395"/>
    <col min="14069" max="14069" width="8" style="395" customWidth="1"/>
    <col min="14070" max="14077" width="8.28515625" style="395" customWidth="1"/>
    <col min="14078" max="14078" width="1.7109375" style="395" customWidth="1"/>
    <col min="14079" max="14080" width="9.28515625" style="395" customWidth="1"/>
    <col min="14081" max="14081" width="2.42578125" style="395" customWidth="1"/>
    <col min="14082" max="14089" width="8.28515625" style="395" customWidth="1"/>
    <col min="14090" max="14090" width="1.7109375" style="395" customWidth="1"/>
    <col min="14091" max="14092" width="9.28515625" style="395" customWidth="1"/>
    <col min="14093" max="14324" width="9.140625" style="395"/>
    <col min="14325" max="14325" width="8" style="395" customWidth="1"/>
    <col min="14326" max="14333" width="8.28515625" style="395" customWidth="1"/>
    <col min="14334" max="14334" width="1.7109375" style="395" customWidth="1"/>
    <col min="14335" max="14336" width="9.28515625" style="395" customWidth="1"/>
    <col min="14337" max="14337" width="2.42578125" style="395" customWidth="1"/>
    <col min="14338" max="14345" width="8.28515625" style="395" customWidth="1"/>
    <col min="14346" max="14346" width="1.7109375" style="395" customWidth="1"/>
    <col min="14347" max="14348" width="9.28515625" style="395" customWidth="1"/>
    <col min="14349" max="14580" width="9.140625" style="395"/>
    <col min="14581" max="14581" width="8" style="395" customWidth="1"/>
    <col min="14582" max="14589" width="8.28515625" style="395" customWidth="1"/>
    <col min="14590" max="14590" width="1.7109375" style="395" customWidth="1"/>
    <col min="14591" max="14592" width="9.28515625" style="395" customWidth="1"/>
    <col min="14593" max="14593" width="2.42578125" style="395" customWidth="1"/>
    <col min="14594" max="14601" width="8.28515625" style="395" customWidth="1"/>
    <col min="14602" max="14602" width="1.7109375" style="395" customWidth="1"/>
    <col min="14603" max="14604" width="9.28515625" style="395" customWidth="1"/>
    <col min="14605" max="14836" width="9.140625" style="395"/>
    <col min="14837" max="14837" width="8" style="395" customWidth="1"/>
    <col min="14838" max="14845" width="8.28515625" style="395" customWidth="1"/>
    <col min="14846" max="14846" width="1.7109375" style="395" customWidth="1"/>
    <col min="14847" max="14848" width="9.28515625" style="395" customWidth="1"/>
    <col min="14849" max="14849" width="2.42578125" style="395" customWidth="1"/>
    <col min="14850" max="14857" width="8.28515625" style="395" customWidth="1"/>
    <col min="14858" max="14858" width="1.7109375" style="395" customWidth="1"/>
    <col min="14859" max="14860" width="9.28515625" style="395" customWidth="1"/>
    <col min="14861" max="15092" width="9.140625" style="395"/>
    <col min="15093" max="15093" width="8" style="395" customWidth="1"/>
    <col min="15094" max="15101" width="8.28515625" style="395" customWidth="1"/>
    <col min="15102" max="15102" width="1.7109375" style="395" customWidth="1"/>
    <col min="15103" max="15104" width="9.28515625" style="395" customWidth="1"/>
    <col min="15105" max="15105" width="2.42578125" style="395" customWidth="1"/>
    <col min="15106" max="15113" width="8.28515625" style="395" customWidth="1"/>
    <col min="15114" max="15114" width="1.7109375" style="395" customWidth="1"/>
    <col min="15115" max="15116" width="9.28515625" style="395" customWidth="1"/>
    <col min="15117" max="15348" width="9.140625" style="395"/>
    <col min="15349" max="15349" width="8" style="395" customWidth="1"/>
    <col min="15350" max="15357" width="8.28515625" style="395" customWidth="1"/>
    <col min="15358" max="15358" width="1.7109375" style="395" customWidth="1"/>
    <col min="15359" max="15360" width="9.28515625" style="395" customWidth="1"/>
    <col min="15361" max="15361" width="2.42578125" style="395" customWidth="1"/>
    <col min="15362" max="15369" width="8.28515625" style="395" customWidth="1"/>
    <col min="15370" max="15370" width="1.7109375" style="395" customWidth="1"/>
    <col min="15371" max="15372" width="9.28515625" style="395" customWidth="1"/>
    <col min="15373" max="15604" width="9.140625" style="395"/>
    <col min="15605" max="15605" width="8" style="395" customWidth="1"/>
    <col min="15606" max="15613" width="8.28515625" style="395" customWidth="1"/>
    <col min="15614" max="15614" width="1.7109375" style="395" customWidth="1"/>
    <col min="15615" max="15616" width="9.28515625" style="395" customWidth="1"/>
    <col min="15617" max="15617" width="2.42578125" style="395" customWidth="1"/>
    <col min="15618" max="15625" width="8.28515625" style="395" customWidth="1"/>
    <col min="15626" max="15626" width="1.7109375" style="395" customWidth="1"/>
    <col min="15627" max="15628" width="9.28515625" style="395" customWidth="1"/>
    <col min="15629" max="15860" width="9.140625" style="395"/>
    <col min="15861" max="15861" width="8" style="395" customWidth="1"/>
    <col min="15862" max="15869" width="8.28515625" style="395" customWidth="1"/>
    <col min="15870" max="15870" width="1.7109375" style="395" customWidth="1"/>
    <col min="15871" max="15872" width="9.28515625" style="395" customWidth="1"/>
    <col min="15873" max="15873" width="2.42578125" style="395" customWidth="1"/>
    <col min="15874" max="15881" width="8.28515625" style="395" customWidth="1"/>
    <col min="15882" max="15882" width="1.7109375" style="395" customWidth="1"/>
    <col min="15883" max="15884" width="9.28515625" style="395" customWidth="1"/>
    <col min="15885" max="16116" width="9.140625" style="395"/>
    <col min="16117" max="16117" width="8" style="395" customWidth="1"/>
    <col min="16118" max="16125" width="8.28515625" style="395" customWidth="1"/>
    <col min="16126" max="16126" width="1.7109375" style="395" customWidth="1"/>
    <col min="16127" max="16128" width="9.28515625" style="395" customWidth="1"/>
    <col min="16129" max="16129" width="2.42578125" style="395" customWidth="1"/>
    <col min="16130" max="16137" width="8.28515625" style="395" customWidth="1"/>
    <col min="16138" max="16138" width="1.7109375" style="395" customWidth="1"/>
    <col min="16139" max="16140" width="9.28515625" style="395" customWidth="1"/>
    <col min="16141" max="16384" width="9.140625" style="395"/>
  </cols>
  <sheetData>
    <row r="1" spans="1:19" x14ac:dyDescent="0.2">
      <c r="B1" s="877" t="s">
        <v>321</v>
      </c>
      <c r="C1" s="877"/>
      <c r="D1" s="877"/>
      <c r="E1" s="877"/>
      <c r="F1" s="877"/>
      <c r="G1" s="877"/>
      <c r="H1" s="877"/>
      <c r="I1" s="877"/>
      <c r="J1" s="877"/>
      <c r="K1" s="877"/>
      <c r="L1" s="877"/>
      <c r="M1" s="877"/>
      <c r="N1" s="877"/>
    </row>
    <row r="2" spans="1:19" x14ac:dyDescent="0.2">
      <c r="B2" s="870" t="s">
        <v>1</v>
      </c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</row>
    <row r="3" spans="1:19" x14ac:dyDescent="0.2">
      <c r="B3" s="878" t="s">
        <v>115</v>
      </c>
      <c r="C3" s="878"/>
      <c r="D3" s="878"/>
      <c r="E3" s="878"/>
      <c r="F3" s="878"/>
      <c r="G3" s="878"/>
      <c r="H3" s="878"/>
      <c r="I3" s="878"/>
      <c r="J3" s="878"/>
      <c r="K3" s="878"/>
      <c r="L3" s="878"/>
      <c r="M3" s="878"/>
      <c r="N3" s="878"/>
    </row>
    <row r="4" spans="1:19" x14ac:dyDescent="0.2">
      <c r="B4" s="879" t="s">
        <v>2</v>
      </c>
      <c r="C4" s="879"/>
      <c r="D4" s="879"/>
      <c r="E4" s="879"/>
      <c r="F4" s="879"/>
      <c r="G4" s="879"/>
      <c r="H4" s="879"/>
      <c r="I4" s="879"/>
      <c r="J4" s="879"/>
      <c r="K4" s="879"/>
      <c r="L4" s="879"/>
      <c r="M4" s="879"/>
      <c r="N4" s="879"/>
      <c r="O4" s="396"/>
      <c r="P4" s="396"/>
      <c r="Q4" s="396"/>
      <c r="R4" s="396"/>
      <c r="S4" s="396"/>
    </row>
    <row r="5" spans="1:19" x14ac:dyDescent="0.2">
      <c r="B5" s="879" t="s">
        <v>3</v>
      </c>
      <c r="C5" s="879"/>
      <c r="D5" s="879"/>
      <c r="E5" s="879"/>
      <c r="F5" s="879"/>
      <c r="G5" s="879"/>
      <c r="H5" s="879"/>
      <c r="I5" s="879"/>
      <c r="J5" s="879"/>
      <c r="K5" s="879"/>
      <c r="L5" s="879"/>
      <c r="M5" s="879"/>
      <c r="N5" s="879"/>
      <c r="O5" s="396"/>
      <c r="P5" s="396"/>
      <c r="Q5" s="396"/>
      <c r="R5" s="396"/>
      <c r="S5" s="396"/>
    </row>
    <row r="6" spans="1:19" x14ac:dyDescent="0.2"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397"/>
    </row>
    <row r="7" spans="1:19" x14ac:dyDescent="0.2">
      <c r="B7" s="878" t="s">
        <v>120</v>
      </c>
      <c r="C7" s="878"/>
      <c r="D7" s="878"/>
      <c r="E7" s="878"/>
      <c r="F7" s="878"/>
      <c r="G7" s="878"/>
      <c r="H7" s="878"/>
      <c r="I7" s="878"/>
      <c r="J7" s="878"/>
      <c r="K7" s="878"/>
      <c r="L7" s="878"/>
      <c r="M7" s="878"/>
      <c r="N7" s="878"/>
    </row>
    <row r="8" spans="1:19" ht="18" customHeight="1" x14ac:dyDescent="0.2">
      <c r="A8" s="398"/>
      <c r="B8" s="872" t="s">
        <v>116</v>
      </c>
      <c r="C8" s="872"/>
      <c r="D8" s="872"/>
      <c r="E8" s="872"/>
      <c r="F8" s="872"/>
      <c r="G8" s="872"/>
      <c r="H8" s="872"/>
      <c r="I8" s="872"/>
      <c r="J8" s="872"/>
      <c r="K8" s="872"/>
      <c r="L8" s="872"/>
      <c r="M8" s="872"/>
      <c r="N8" s="872"/>
    </row>
    <row r="9" spans="1:19" s="399" customFormat="1" ht="28.9" customHeight="1" x14ac:dyDescent="0.2">
      <c r="A9" s="876" t="s">
        <v>17</v>
      </c>
      <c r="B9" s="873" t="s">
        <v>94</v>
      </c>
      <c r="C9" s="874"/>
      <c r="D9" s="874"/>
      <c r="E9" s="874"/>
      <c r="F9" s="874"/>
      <c r="G9" s="351" t="s">
        <v>95</v>
      </c>
      <c r="H9" s="875" t="s">
        <v>247</v>
      </c>
      <c r="I9" s="875"/>
      <c r="J9" s="875"/>
      <c r="K9" s="875"/>
      <c r="L9" s="350"/>
      <c r="M9" s="351" t="s">
        <v>96</v>
      </c>
      <c r="N9" s="352" t="s">
        <v>248</v>
      </c>
    </row>
    <row r="10" spans="1:19" x14ac:dyDescent="0.2">
      <c r="A10" s="876"/>
      <c r="B10" s="400">
        <v>2009</v>
      </c>
      <c r="C10" s="354">
        <f>B10+1</f>
        <v>2010</v>
      </c>
      <c r="D10" s="354">
        <f>C10+1</f>
        <v>2011</v>
      </c>
      <c r="E10" s="354">
        <f>D10+1</f>
        <v>2012</v>
      </c>
      <c r="F10" s="354">
        <f>E10+1</f>
        <v>2013</v>
      </c>
      <c r="G10" s="354">
        <f>F10</f>
        <v>2013</v>
      </c>
      <c r="H10" s="355" t="str">
        <f>RIGHT(B10,2)&amp;"-"&amp;RIGHT(C10,2)</f>
        <v>09-10</v>
      </c>
      <c r="I10" s="355" t="str">
        <f>RIGHT(C10,2)&amp;"-"&amp;RIGHT(D10,2)</f>
        <v>10-11</v>
      </c>
      <c r="J10" s="355" t="str">
        <f>RIGHT(D10,2)&amp;"-"&amp;RIGHT(E10,2)</f>
        <v>11-12</v>
      </c>
      <c r="K10" s="355" t="str">
        <f>RIGHT(E10,2)&amp;"-"&amp;RIGHT(F10,2)</f>
        <v>12-13</v>
      </c>
      <c r="L10" s="356"/>
      <c r="M10" s="356" t="str">
        <f>RIGHT(B10,2)&amp;"-"&amp;RIGHT(F10,2)</f>
        <v>09-13</v>
      </c>
      <c r="N10" s="357" t="str">
        <f>M10</f>
        <v>09-13</v>
      </c>
    </row>
    <row r="11" spans="1:19" s="407" customFormat="1" x14ac:dyDescent="0.2">
      <c r="A11" s="401" t="s">
        <v>253</v>
      </c>
      <c r="B11" s="402">
        <v>1.1856180347846383</v>
      </c>
      <c r="C11" s="403">
        <v>1.1384307816741448</v>
      </c>
      <c r="D11" s="404">
        <v>1.0986687361167713</v>
      </c>
      <c r="E11" s="404">
        <v>0.81891686666593178</v>
      </c>
      <c r="F11" s="404">
        <v>1.1147365964387863</v>
      </c>
      <c r="G11" s="405">
        <v>141</v>
      </c>
      <c r="H11" s="404">
        <f t="shared" ref="H11:K17" si="0">C11/B11-1</f>
        <v>-3.9799709287540397E-2</v>
      </c>
      <c r="I11" s="404">
        <f t="shared" si="0"/>
        <v>-3.4927064690661758E-2</v>
      </c>
      <c r="J11" s="404">
        <f t="shared" si="0"/>
        <v>-0.25462804233386893</v>
      </c>
      <c r="K11" s="404">
        <f t="shared" si="0"/>
        <v>0.3612329185222789</v>
      </c>
      <c r="L11" s="404"/>
      <c r="M11" s="404">
        <f>F11/B11-1</f>
        <v>-5.9784379341637828E-2</v>
      </c>
      <c r="N11" s="406">
        <f t="shared" ref="N11:N17" si="1">((F11/B11)^(1/4))-1</f>
        <v>-1.5293361974574315E-2</v>
      </c>
    </row>
    <row r="12" spans="1:19" s="407" customFormat="1" x14ac:dyDescent="0.2">
      <c r="A12" s="401" t="s">
        <v>254</v>
      </c>
      <c r="B12" s="402">
        <v>0.93429126781603666</v>
      </c>
      <c r="C12" s="403">
        <v>1.0476912974994324</v>
      </c>
      <c r="D12" s="404">
        <v>1.0194094717437043</v>
      </c>
      <c r="E12" s="404">
        <v>0.96557701762226555</v>
      </c>
      <c r="F12" s="404">
        <v>1.0498530517565055</v>
      </c>
      <c r="G12" s="405">
        <v>505</v>
      </c>
      <c r="H12" s="404">
        <f t="shared" si="0"/>
        <v>0.12137545708681974</v>
      </c>
      <c r="I12" s="404">
        <f t="shared" si="0"/>
        <v>-2.6994426529292959E-2</v>
      </c>
      <c r="J12" s="404">
        <f t="shared" si="0"/>
        <v>-5.2807488662390156E-2</v>
      </c>
      <c r="K12" s="404">
        <f t="shared" si="0"/>
        <v>8.7280488864337036E-2</v>
      </c>
      <c r="L12" s="404"/>
      <c r="M12" s="404">
        <f>F12/B12-1</f>
        <v>0.1236892475840019</v>
      </c>
      <c r="N12" s="406">
        <f t="shared" si="1"/>
        <v>2.9583458045560951E-2</v>
      </c>
    </row>
    <row r="13" spans="1:19" s="407" customFormat="1" x14ac:dyDescent="0.2">
      <c r="A13" s="401" t="s">
        <v>26</v>
      </c>
      <c r="B13" s="402">
        <v>0.96483940490211761</v>
      </c>
      <c r="C13" s="403">
        <v>1.0179312584486648</v>
      </c>
      <c r="D13" s="404">
        <v>0.93623570513138676</v>
      </c>
      <c r="E13" s="404">
        <v>0.94641059773930392</v>
      </c>
      <c r="F13" s="404">
        <v>1.0105699935985832</v>
      </c>
      <c r="G13" s="405">
        <v>711</v>
      </c>
      <c r="H13" s="404">
        <f t="shared" si="0"/>
        <v>5.5026622334038544E-2</v>
      </c>
      <c r="I13" s="404">
        <f t="shared" si="0"/>
        <v>-8.0256454096696794E-2</v>
      </c>
      <c r="J13" s="404">
        <f t="shared" si="0"/>
        <v>1.0867874993604643E-2</v>
      </c>
      <c r="K13" s="404">
        <f t="shared" si="0"/>
        <v>6.7792347224912008E-2</v>
      </c>
      <c r="L13" s="404"/>
      <c r="M13" s="404">
        <f t="shared" ref="M13:M17" si="2">F13/B13-1</f>
        <v>4.7397098899691903E-2</v>
      </c>
      <c r="N13" s="406">
        <f t="shared" si="1"/>
        <v>1.164430646901593E-2</v>
      </c>
    </row>
    <row r="14" spans="1:19" s="407" customFormat="1" x14ac:dyDescent="0.2">
      <c r="A14" s="401" t="s">
        <v>27</v>
      </c>
      <c r="B14" s="402">
        <v>0.86853806012997714</v>
      </c>
      <c r="C14" s="403">
        <v>0.98807473109909594</v>
      </c>
      <c r="D14" s="404">
        <v>0.976975610979119</v>
      </c>
      <c r="E14" s="404">
        <v>0.91836027181627333</v>
      </c>
      <c r="F14" s="404">
        <v>0.92666883926543608</v>
      </c>
      <c r="G14" s="405">
        <v>548</v>
      </c>
      <c r="H14" s="404">
        <f t="shared" si="0"/>
        <v>0.13762974411418427</v>
      </c>
      <c r="I14" s="404">
        <f t="shared" si="0"/>
        <v>-1.1233077590832363E-2</v>
      </c>
      <c r="J14" s="404">
        <f t="shared" si="0"/>
        <v>-5.9996727148696971E-2</v>
      </c>
      <c r="K14" s="404">
        <f t="shared" si="0"/>
        <v>9.0471764776263175E-3</v>
      </c>
      <c r="L14" s="404"/>
      <c r="M14" s="404">
        <f t="shared" si="2"/>
        <v>6.6929455143001526E-2</v>
      </c>
      <c r="N14" s="406">
        <f t="shared" si="1"/>
        <v>1.6328083385444225E-2</v>
      </c>
    </row>
    <row r="15" spans="1:19" s="407" customFormat="1" x14ac:dyDescent="0.2">
      <c r="A15" s="401" t="s">
        <v>28</v>
      </c>
      <c r="B15" s="402">
        <v>0.9190655482680854</v>
      </c>
      <c r="C15" s="403">
        <v>0.92926168519237973</v>
      </c>
      <c r="D15" s="404">
        <v>1.1576162638275573</v>
      </c>
      <c r="E15" s="404">
        <v>0.97957807204736358</v>
      </c>
      <c r="F15" s="404">
        <v>1.0298499291842655</v>
      </c>
      <c r="G15" s="405">
        <v>209</v>
      </c>
      <c r="H15" s="404">
        <f t="shared" si="0"/>
        <v>1.1094025821670961E-2</v>
      </c>
      <c r="I15" s="404">
        <f t="shared" si="0"/>
        <v>0.24573764556740829</v>
      </c>
      <c r="J15" s="404">
        <f t="shared" si="0"/>
        <v>-0.15379724468583911</v>
      </c>
      <c r="K15" s="404">
        <f t="shared" si="0"/>
        <v>5.131990861313529E-2</v>
      </c>
      <c r="L15" s="404"/>
      <c r="M15" s="404">
        <f t="shared" si="2"/>
        <v>0.12054023907755607</v>
      </c>
      <c r="N15" s="406">
        <f t="shared" si="1"/>
        <v>2.8861376778734904E-2</v>
      </c>
    </row>
    <row r="16" spans="1:19" s="407" customFormat="1" x14ac:dyDescent="0.2">
      <c r="A16" s="408" t="s">
        <v>112</v>
      </c>
      <c r="B16" s="409">
        <v>1.0062419815092094</v>
      </c>
      <c r="C16" s="410">
        <v>0.70858859666085572</v>
      </c>
      <c r="D16" s="411">
        <v>0.95473920874184692</v>
      </c>
      <c r="E16" s="411">
        <v>0.92803307238250565</v>
      </c>
      <c r="F16" s="411">
        <v>1.1373334716330834</v>
      </c>
      <c r="G16" s="412">
        <v>50</v>
      </c>
      <c r="H16" s="411">
        <f t="shared" si="0"/>
        <v>-0.29580696325343037</v>
      </c>
      <c r="I16" s="411">
        <f t="shared" si="0"/>
        <v>0.34738155996434084</v>
      </c>
      <c r="J16" s="411">
        <f t="shared" si="0"/>
        <v>-2.7972179328986102E-2</v>
      </c>
      <c r="K16" s="411">
        <f t="shared" si="0"/>
        <v>0.22553118577255926</v>
      </c>
      <c r="L16" s="411"/>
      <c r="M16" s="411">
        <f t="shared" si="2"/>
        <v>0.13027829541285563</v>
      </c>
      <c r="N16" s="413">
        <f t="shared" si="1"/>
        <v>3.1089458954095539E-2</v>
      </c>
    </row>
    <row r="17" spans="1:14" ht="13.5" thickBot="1" x14ac:dyDescent="0.25">
      <c r="A17" s="414" t="s">
        <v>99</v>
      </c>
      <c r="B17" s="415">
        <v>0.92912690486316674</v>
      </c>
      <c r="C17" s="416">
        <v>0.99916009262797589</v>
      </c>
      <c r="D17" s="417">
        <v>0.99160058446636756</v>
      </c>
      <c r="E17" s="417">
        <v>0.94011854355786328</v>
      </c>
      <c r="F17" s="417">
        <v>1.0036463993793501</v>
      </c>
      <c r="G17" s="418">
        <f>SUM(G11:G16)</f>
        <v>2164</v>
      </c>
      <c r="H17" s="417">
        <f t="shared" si="0"/>
        <v>7.5375266175424116E-2</v>
      </c>
      <c r="I17" s="417">
        <f t="shared" si="0"/>
        <v>-7.5658627855376137E-3</v>
      </c>
      <c r="J17" s="417">
        <f t="shared" si="0"/>
        <v>-5.1918122795590604E-2</v>
      </c>
      <c r="K17" s="417">
        <f t="shared" si="0"/>
        <v>6.7574303535240077E-2</v>
      </c>
      <c r="L17" s="417"/>
      <c r="M17" s="417">
        <f t="shared" si="2"/>
        <v>8.0203785000885208E-2</v>
      </c>
      <c r="N17" s="419">
        <f t="shared" si="1"/>
        <v>1.9474632357741495E-2</v>
      </c>
    </row>
    <row r="18" spans="1:14" ht="13.5" thickTop="1" x14ac:dyDescent="0.2">
      <c r="A18" s="401"/>
      <c r="B18" s="420"/>
      <c r="C18" s="421"/>
      <c r="D18" s="421"/>
      <c r="E18" s="421"/>
      <c r="F18" s="421"/>
      <c r="G18" s="421"/>
      <c r="H18" s="421"/>
      <c r="I18" s="421"/>
      <c r="J18" s="421"/>
      <c r="K18" s="421"/>
      <c r="L18" s="421"/>
    </row>
    <row r="19" spans="1:14" ht="12.75" customHeight="1" x14ac:dyDescent="0.2">
      <c r="A19" s="401"/>
      <c r="B19" s="872" t="s">
        <v>117</v>
      </c>
      <c r="C19" s="872"/>
      <c r="D19" s="872"/>
      <c r="E19" s="872"/>
      <c r="F19" s="872"/>
      <c r="G19" s="872"/>
      <c r="H19" s="872"/>
      <c r="I19" s="872"/>
      <c r="J19" s="872"/>
      <c r="K19" s="872"/>
      <c r="L19" s="872"/>
      <c r="M19" s="872"/>
      <c r="N19" s="872"/>
    </row>
    <row r="20" spans="1:14" s="422" customFormat="1" ht="28.9" customHeight="1" x14ac:dyDescent="0.2">
      <c r="A20" s="876" t="s">
        <v>17</v>
      </c>
      <c r="B20" s="873" t="s">
        <v>94</v>
      </c>
      <c r="C20" s="874"/>
      <c r="D20" s="874"/>
      <c r="E20" s="874"/>
      <c r="F20" s="874"/>
      <c r="G20" s="351" t="s">
        <v>101</v>
      </c>
      <c r="H20" s="875" t="s">
        <v>247</v>
      </c>
      <c r="I20" s="875"/>
      <c r="J20" s="875"/>
      <c r="K20" s="875"/>
      <c r="L20" s="350"/>
      <c r="M20" s="351" t="s">
        <v>96</v>
      </c>
      <c r="N20" s="352" t="s">
        <v>248</v>
      </c>
    </row>
    <row r="21" spans="1:14" x14ac:dyDescent="0.2">
      <c r="A21" s="876"/>
      <c r="B21" s="400">
        <f>B10</f>
        <v>2009</v>
      </c>
      <c r="C21" s="354">
        <f>B21+1</f>
        <v>2010</v>
      </c>
      <c r="D21" s="354">
        <f>C21+1</f>
        <v>2011</v>
      </c>
      <c r="E21" s="354">
        <f>D21+1</f>
        <v>2012</v>
      </c>
      <c r="F21" s="354">
        <f>E21+1</f>
        <v>2013</v>
      </c>
      <c r="G21" s="354">
        <f>F21</f>
        <v>2013</v>
      </c>
      <c r="H21" s="355" t="str">
        <f>H10</f>
        <v>09-10</v>
      </c>
      <c r="I21" s="355" t="str">
        <f>I10</f>
        <v>10-11</v>
      </c>
      <c r="J21" s="355" t="str">
        <f>J10</f>
        <v>11-12</v>
      </c>
      <c r="K21" s="355" t="str">
        <f>K10</f>
        <v>12-13</v>
      </c>
      <c r="L21" s="356"/>
      <c r="M21" s="356" t="str">
        <f>M10</f>
        <v>09-13</v>
      </c>
      <c r="N21" s="357" t="str">
        <f>N10</f>
        <v>09-13</v>
      </c>
    </row>
    <row r="22" spans="1:14" x14ac:dyDescent="0.2">
      <c r="A22" s="401" t="s">
        <v>253</v>
      </c>
      <c r="B22" s="402">
        <v>0.99376905487808453</v>
      </c>
      <c r="C22" s="403">
        <v>1.0818055696195816</v>
      </c>
      <c r="D22" s="404">
        <v>1.068836519169593</v>
      </c>
      <c r="E22" s="404">
        <v>0.96234935788612963</v>
      </c>
      <c r="F22" s="404">
        <v>1.0900130361972602</v>
      </c>
      <c r="G22" s="423">
        <v>25.588592999999999</v>
      </c>
      <c r="H22" s="404">
        <f t="shared" ref="H22:K28" si="3">C22/B22-1</f>
        <v>8.8588504853672978E-2</v>
      </c>
      <c r="I22" s="404">
        <f t="shared" si="3"/>
        <v>-1.1988337659002091E-2</v>
      </c>
      <c r="J22" s="404">
        <f t="shared" si="3"/>
        <v>-9.9629044642108644E-2</v>
      </c>
      <c r="K22" s="404">
        <f t="shared" si="3"/>
        <v>0.13265835038488838</v>
      </c>
      <c r="L22" s="404"/>
      <c r="M22" s="404">
        <f>F22/B22-1</f>
        <v>9.6847432355380514E-2</v>
      </c>
      <c r="N22" s="406">
        <f t="shared" ref="N22:N28" si="4">((F22/B22)^(1/4))-1</f>
        <v>2.3379129224879502E-2</v>
      </c>
    </row>
    <row r="23" spans="1:14" x14ac:dyDescent="0.2">
      <c r="A23" s="401" t="s">
        <v>254</v>
      </c>
      <c r="B23" s="402">
        <v>0.78936069658172803</v>
      </c>
      <c r="C23" s="403">
        <v>0.87500470862784574</v>
      </c>
      <c r="D23" s="404">
        <v>0.87233380378816872</v>
      </c>
      <c r="E23" s="404">
        <v>0.906733921689172</v>
      </c>
      <c r="F23" s="404">
        <v>0.92453144535820986</v>
      </c>
      <c r="G23" s="423">
        <v>102.77687</v>
      </c>
      <c r="H23" s="404">
        <f t="shared" si="3"/>
        <v>0.10849794323050688</v>
      </c>
      <c r="I23" s="404">
        <f t="shared" si="3"/>
        <v>-3.0524462478213055E-3</v>
      </c>
      <c r="J23" s="404">
        <f t="shared" si="3"/>
        <v>3.9434580835476574E-2</v>
      </c>
      <c r="K23" s="404">
        <f t="shared" si="3"/>
        <v>1.9628165709167034E-2</v>
      </c>
      <c r="L23" s="404"/>
      <c r="M23" s="404">
        <f>F23/B23-1</f>
        <v>0.17124078936515263</v>
      </c>
      <c r="N23" s="406">
        <f t="shared" si="4"/>
        <v>4.0307063199315873E-2</v>
      </c>
    </row>
    <row r="24" spans="1:14" x14ac:dyDescent="0.2">
      <c r="A24" s="401" t="s">
        <v>26</v>
      </c>
      <c r="B24" s="402">
        <v>0.80667958382931149</v>
      </c>
      <c r="C24" s="403">
        <v>0.95558492190752919</v>
      </c>
      <c r="D24" s="404">
        <v>0.88208577172412928</v>
      </c>
      <c r="E24" s="404">
        <v>0.93770703857048565</v>
      </c>
      <c r="F24" s="404">
        <v>0.90696142406985847</v>
      </c>
      <c r="G24" s="423">
        <v>153.34760199999999</v>
      </c>
      <c r="H24" s="404">
        <f t="shared" si="3"/>
        <v>0.18459043846301837</v>
      </c>
      <c r="I24" s="404">
        <f t="shared" si="3"/>
        <v>-7.6915351528027087E-2</v>
      </c>
      <c r="J24" s="404">
        <f t="shared" si="3"/>
        <v>6.3056528774564358E-2</v>
      </c>
      <c r="K24" s="404">
        <f t="shared" si="3"/>
        <v>-3.2788081176716166E-2</v>
      </c>
      <c r="L24" s="404"/>
      <c r="M24" s="404">
        <f t="shared" ref="M24:M28" si="5">F24/B24-1</f>
        <v>0.12431434022974597</v>
      </c>
      <c r="N24" s="406">
        <f t="shared" si="4"/>
        <v>2.9726613912768096E-2</v>
      </c>
    </row>
    <row r="25" spans="1:14" x14ac:dyDescent="0.2">
      <c r="A25" s="401" t="s">
        <v>27</v>
      </c>
      <c r="B25" s="402">
        <v>0.86035300333343878</v>
      </c>
      <c r="C25" s="403">
        <v>0.91134510981922112</v>
      </c>
      <c r="D25" s="404">
        <v>0.87698838032719539</v>
      </c>
      <c r="E25" s="404">
        <v>0.82273427581978564</v>
      </c>
      <c r="F25" s="404">
        <v>0.83614283675240875</v>
      </c>
      <c r="G25" s="423">
        <v>112.28049</v>
      </c>
      <c r="H25" s="404">
        <f t="shared" si="3"/>
        <v>5.9268819064050904E-2</v>
      </c>
      <c r="I25" s="404">
        <f t="shared" si="3"/>
        <v>-3.7698923406568663E-2</v>
      </c>
      <c r="J25" s="404">
        <f t="shared" si="3"/>
        <v>-6.1864108720765643E-2</v>
      </c>
      <c r="K25" s="404">
        <f t="shared" si="3"/>
        <v>1.6297559645564341E-2</v>
      </c>
      <c r="L25" s="404"/>
      <c r="M25" s="404">
        <f t="shared" si="5"/>
        <v>-2.8139805971767018E-2</v>
      </c>
      <c r="N25" s="406">
        <f t="shared" si="4"/>
        <v>-7.1104299627154921E-3</v>
      </c>
    </row>
    <row r="26" spans="1:14" x14ac:dyDescent="0.2">
      <c r="A26" s="401" t="s">
        <v>28</v>
      </c>
      <c r="B26" s="402">
        <v>0.85447018505258288</v>
      </c>
      <c r="C26" s="403">
        <v>0.83427543677496074</v>
      </c>
      <c r="D26" s="404">
        <v>1.1492844842872056</v>
      </c>
      <c r="E26" s="404">
        <v>0.96434599037950963</v>
      </c>
      <c r="F26" s="404">
        <v>1.0515806431761114</v>
      </c>
      <c r="G26" s="423">
        <v>48.879778000000002</v>
      </c>
      <c r="H26" s="404">
        <f t="shared" si="3"/>
        <v>-2.3634233974330399E-2</v>
      </c>
      <c r="I26" s="404">
        <f t="shared" si="3"/>
        <v>0.37758398920381508</v>
      </c>
      <c r="J26" s="404">
        <f t="shared" si="3"/>
        <v>-0.16091620172040888</v>
      </c>
      <c r="K26" s="404">
        <f t="shared" si="3"/>
        <v>9.0459911346000732E-2</v>
      </c>
      <c r="L26" s="404"/>
      <c r="M26" s="404">
        <f t="shared" si="5"/>
        <v>0.23068149313062181</v>
      </c>
      <c r="N26" s="406">
        <f t="shared" si="4"/>
        <v>5.3262003931767943E-2</v>
      </c>
    </row>
    <row r="27" spans="1:14" x14ac:dyDescent="0.2">
      <c r="A27" s="408" t="s">
        <v>112</v>
      </c>
      <c r="B27" s="409">
        <v>0.95464497678716187</v>
      </c>
      <c r="C27" s="410">
        <v>0.5872995398385179</v>
      </c>
      <c r="D27" s="411">
        <v>0.94507886404896468</v>
      </c>
      <c r="E27" s="411">
        <v>0.61118033154153573</v>
      </c>
      <c r="F27" s="411">
        <v>0.7540775125908552</v>
      </c>
      <c r="G27" s="424">
        <v>10.517918999999999</v>
      </c>
      <c r="H27" s="411">
        <f t="shared" si="3"/>
        <v>-0.38479795723111387</v>
      </c>
      <c r="I27" s="411">
        <f t="shared" si="3"/>
        <v>0.6091939460889424</v>
      </c>
      <c r="J27" s="411">
        <f t="shared" si="3"/>
        <v>-0.35330229593424667</v>
      </c>
      <c r="K27" s="411">
        <f t="shared" si="3"/>
        <v>0.233805267733175</v>
      </c>
      <c r="L27" s="411"/>
      <c r="M27" s="411">
        <f t="shared" si="5"/>
        <v>-0.21009639088167875</v>
      </c>
      <c r="N27" s="413">
        <f t="shared" si="4"/>
        <v>-5.7256548169085542E-2</v>
      </c>
    </row>
    <row r="28" spans="1:14" ht="13.5" thickBot="1" x14ac:dyDescent="0.25">
      <c r="A28" s="414" t="s">
        <v>99</v>
      </c>
      <c r="B28" s="415">
        <v>0.83069992619906641</v>
      </c>
      <c r="C28" s="416">
        <v>0.90283341369693537</v>
      </c>
      <c r="D28" s="417">
        <v>0.91199998230414792</v>
      </c>
      <c r="E28" s="417">
        <v>0.89216835265921202</v>
      </c>
      <c r="F28" s="417">
        <v>0.90391431878077888</v>
      </c>
      <c r="G28" s="425">
        <f>SUM(G22:G27)</f>
        <v>453.39125200000001</v>
      </c>
      <c r="H28" s="417">
        <f t="shared" si="3"/>
        <v>8.6834589991986011E-2</v>
      </c>
      <c r="I28" s="417">
        <f t="shared" si="3"/>
        <v>1.0153111823450578E-2</v>
      </c>
      <c r="J28" s="417">
        <f t="shared" si="3"/>
        <v>-2.1745208365938518E-2</v>
      </c>
      <c r="K28" s="417">
        <f t="shared" si="3"/>
        <v>1.3165638622527398E-2</v>
      </c>
      <c r="L28" s="417"/>
      <c r="M28" s="417">
        <f t="shared" si="5"/>
        <v>8.8135787993518511E-2</v>
      </c>
      <c r="N28" s="419">
        <f t="shared" si="4"/>
        <v>2.1341017094550274E-2</v>
      </c>
    </row>
    <row r="29" spans="1:14" ht="13.5" thickTop="1" x14ac:dyDescent="0.2"/>
    <row r="30" spans="1:14" ht="15.75" customHeight="1" x14ac:dyDescent="0.2">
      <c r="B30" s="878" t="s">
        <v>121</v>
      </c>
      <c r="C30" s="878"/>
      <c r="D30" s="878"/>
      <c r="E30" s="878"/>
      <c r="F30" s="878"/>
      <c r="G30" s="878"/>
      <c r="H30" s="878"/>
      <c r="I30" s="878"/>
      <c r="J30" s="878"/>
      <c r="K30" s="878"/>
      <c r="L30" s="878"/>
      <c r="M30" s="878"/>
      <c r="N30" s="878"/>
    </row>
    <row r="31" spans="1:14" ht="18" customHeight="1" x14ac:dyDescent="0.2">
      <c r="A31" s="398"/>
      <c r="B31" s="872" t="s">
        <v>116</v>
      </c>
      <c r="C31" s="872"/>
      <c r="D31" s="872"/>
      <c r="E31" s="872"/>
      <c r="F31" s="872"/>
      <c r="G31" s="872"/>
      <c r="H31" s="872"/>
      <c r="I31" s="872"/>
      <c r="J31" s="872"/>
      <c r="K31" s="872"/>
      <c r="L31" s="872"/>
      <c r="M31" s="872"/>
      <c r="N31" s="872"/>
    </row>
    <row r="32" spans="1:14" ht="28.9" customHeight="1" x14ac:dyDescent="0.2">
      <c r="A32" s="876" t="s">
        <v>17</v>
      </c>
      <c r="B32" s="873" t="s">
        <v>94</v>
      </c>
      <c r="C32" s="874"/>
      <c r="D32" s="874"/>
      <c r="E32" s="874"/>
      <c r="F32" s="874"/>
      <c r="G32" s="351" t="s">
        <v>95</v>
      </c>
      <c r="H32" s="875" t="s">
        <v>247</v>
      </c>
      <c r="I32" s="875"/>
      <c r="J32" s="875"/>
      <c r="K32" s="875"/>
      <c r="L32" s="350"/>
      <c r="M32" s="351" t="s">
        <v>96</v>
      </c>
      <c r="N32" s="352" t="s">
        <v>248</v>
      </c>
    </row>
    <row r="33" spans="1:14" x14ac:dyDescent="0.2">
      <c r="A33" s="876"/>
      <c r="B33" s="400">
        <f>B21</f>
        <v>2009</v>
      </c>
      <c r="C33" s="354">
        <f>B33+1</f>
        <v>2010</v>
      </c>
      <c r="D33" s="354">
        <f>C33+1</f>
        <v>2011</v>
      </c>
      <c r="E33" s="354">
        <f>D33+1</f>
        <v>2012</v>
      </c>
      <c r="F33" s="354">
        <f>E33+1</f>
        <v>2013</v>
      </c>
      <c r="G33" s="354">
        <f>F33</f>
        <v>2013</v>
      </c>
      <c r="H33" s="355" t="str">
        <f>H21</f>
        <v>09-10</v>
      </c>
      <c r="I33" s="355" t="str">
        <f>I21</f>
        <v>10-11</v>
      </c>
      <c r="J33" s="355" t="str">
        <f>J21</f>
        <v>11-12</v>
      </c>
      <c r="K33" s="355" t="str">
        <f>K21</f>
        <v>12-13</v>
      </c>
      <c r="L33" s="356"/>
      <c r="M33" s="356" t="str">
        <f>M21</f>
        <v>09-13</v>
      </c>
      <c r="N33" s="357" t="str">
        <f>N21</f>
        <v>09-13</v>
      </c>
    </row>
    <row r="34" spans="1:14" s="407" customFormat="1" x14ac:dyDescent="0.2">
      <c r="A34" s="401" t="s">
        <v>253</v>
      </c>
      <c r="B34" s="402">
        <v>1.5292385959261838</v>
      </c>
      <c r="C34" s="403">
        <v>1.6863005585027433</v>
      </c>
      <c r="D34" s="404">
        <v>1.5905105521442124</v>
      </c>
      <c r="E34" s="404">
        <v>1.5911068676356401</v>
      </c>
      <c r="F34" s="404">
        <v>1.690601090391455</v>
      </c>
      <c r="G34" s="405">
        <v>329</v>
      </c>
      <c r="H34" s="403">
        <f t="shared" ref="H34:K40" si="6">C34/B34-1</f>
        <v>0.10270598910788986</v>
      </c>
      <c r="I34" s="403">
        <f t="shared" si="6"/>
        <v>-5.6804823953555572E-2</v>
      </c>
      <c r="J34" s="403">
        <f t="shared" si="6"/>
        <v>3.749208017662653E-4</v>
      </c>
      <c r="K34" s="403">
        <f t="shared" si="6"/>
        <v>6.2531452022240197E-2</v>
      </c>
      <c r="L34" s="404"/>
      <c r="M34" s="403">
        <f>F34/B34-1</f>
        <v>0.10551819375677085</v>
      </c>
      <c r="N34" s="406">
        <f t="shared" ref="N34:N40" si="7">((F34/B34)^(1/4))-1</f>
        <v>2.5395656722806415E-2</v>
      </c>
    </row>
    <row r="35" spans="1:14" s="407" customFormat="1" x14ac:dyDescent="0.2">
      <c r="A35" s="401" t="s">
        <v>254</v>
      </c>
      <c r="B35" s="402">
        <v>1.2780359361889546</v>
      </c>
      <c r="C35" s="403">
        <v>1.454769994313988</v>
      </c>
      <c r="D35" s="404">
        <v>1.4337452058911302</v>
      </c>
      <c r="E35" s="404">
        <v>1.463640856186105</v>
      </c>
      <c r="F35" s="404">
        <v>1.565545526314305</v>
      </c>
      <c r="G35" s="405">
        <v>719</v>
      </c>
      <c r="H35" s="404">
        <f t="shared" si="6"/>
        <v>0.13828567188184571</v>
      </c>
      <c r="I35" s="404">
        <f t="shared" si="6"/>
        <v>-1.4452311021696751E-2</v>
      </c>
      <c r="J35" s="404">
        <f t="shared" si="6"/>
        <v>2.0851438715983939E-2</v>
      </c>
      <c r="K35" s="404">
        <f t="shared" si="6"/>
        <v>6.9624095075986769E-2</v>
      </c>
      <c r="L35" s="404"/>
      <c r="M35" s="404">
        <f>F35/B35-1</f>
        <v>0.22496205465293184</v>
      </c>
      <c r="N35" s="406">
        <f t="shared" si="7"/>
        <v>5.2036139572071427E-2</v>
      </c>
    </row>
    <row r="36" spans="1:14" s="407" customFormat="1" x14ac:dyDescent="0.2">
      <c r="A36" s="401" t="s">
        <v>26</v>
      </c>
      <c r="B36" s="402">
        <v>1.2862536759652203</v>
      </c>
      <c r="C36" s="403">
        <v>1.3343816348420181</v>
      </c>
      <c r="D36" s="404">
        <v>1.2964561040179792</v>
      </c>
      <c r="E36" s="404">
        <v>1.3378938421314155</v>
      </c>
      <c r="F36" s="404">
        <v>1.4180121568259043</v>
      </c>
      <c r="G36" s="405">
        <v>1427</v>
      </c>
      <c r="H36" s="404">
        <f t="shared" si="6"/>
        <v>3.7417159442270975E-2</v>
      </c>
      <c r="I36" s="404">
        <f t="shared" si="6"/>
        <v>-2.8421802154470655E-2</v>
      </c>
      <c r="J36" s="404">
        <f t="shared" si="6"/>
        <v>3.1962314794162561E-2</v>
      </c>
      <c r="K36" s="404">
        <f t="shared" si="6"/>
        <v>5.9883910196381063E-2</v>
      </c>
      <c r="L36" s="404"/>
      <c r="M36" s="404">
        <f t="shared" ref="M36:M40" si="8">F36/B36-1</f>
        <v>0.10243584397285455</v>
      </c>
      <c r="N36" s="406">
        <f t="shared" si="7"/>
        <v>2.4680169158370235E-2</v>
      </c>
    </row>
    <row r="37" spans="1:14" s="407" customFormat="1" x14ac:dyDescent="0.2">
      <c r="A37" s="401" t="s">
        <v>27</v>
      </c>
      <c r="B37" s="402">
        <v>1.2050443968467222</v>
      </c>
      <c r="C37" s="403">
        <v>1.2725871538039131</v>
      </c>
      <c r="D37" s="404">
        <v>1.2281327549832048</v>
      </c>
      <c r="E37" s="404">
        <v>1.2919078400440338</v>
      </c>
      <c r="F37" s="404">
        <v>1.3397683685897954</v>
      </c>
      <c r="G37" s="405">
        <v>1723</v>
      </c>
      <c r="H37" s="404">
        <f t="shared" si="6"/>
        <v>5.6050015363692918E-2</v>
      </c>
      <c r="I37" s="404">
        <f t="shared" si="6"/>
        <v>-3.4932302033561125E-2</v>
      </c>
      <c r="J37" s="404">
        <f t="shared" si="6"/>
        <v>5.1928494539420722E-2</v>
      </c>
      <c r="K37" s="404">
        <f t="shared" si="6"/>
        <v>3.7046395309537239E-2</v>
      </c>
      <c r="L37" s="404"/>
      <c r="M37" s="404">
        <f t="shared" si="8"/>
        <v>0.11180000678448843</v>
      </c>
      <c r="N37" s="406">
        <f t="shared" si="7"/>
        <v>2.6849197625788968E-2</v>
      </c>
    </row>
    <row r="38" spans="1:14" s="407" customFormat="1" x14ac:dyDescent="0.2">
      <c r="A38" s="401" t="s">
        <v>28</v>
      </c>
      <c r="B38" s="402">
        <v>1.2016790932119059</v>
      </c>
      <c r="C38" s="403">
        <v>1.2894064696518772</v>
      </c>
      <c r="D38" s="404">
        <v>1.2609826420157926</v>
      </c>
      <c r="E38" s="404">
        <v>1.2798753518412751</v>
      </c>
      <c r="F38" s="404">
        <v>1.4140505406696682</v>
      </c>
      <c r="G38" s="405">
        <v>1254</v>
      </c>
      <c r="H38" s="404">
        <f t="shared" si="6"/>
        <v>7.3003996604026344E-2</v>
      </c>
      <c r="I38" s="404">
        <f t="shared" si="6"/>
        <v>-2.2044117433161814E-2</v>
      </c>
      <c r="J38" s="404">
        <f t="shared" si="6"/>
        <v>1.498252965265312E-2</v>
      </c>
      <c r="K38" s="404">
        <f t="shared" si="6"/>
        <v>0.10483457520715889</v>
      </c>
      <c r="L38" s="404"/>
      <c r="M38" s="404">
        <f t="shared" si="8"/>
        <v>0.17672891927421785</v>
      </c>
      <c r="N38" s="406">
        <f t="shared" si="7"/>
        <v>4.1523579801102883E-2</v>
      </c>
    </row>
    <row r="39" spans="1:14" s="407" customFormat="1" x14ac:dyDescent="0.2">
      <c r="A39" s="408" t="s">
        <v>112</v>
      </c>
      <c r="B39" s="409">
        <v>1.056384545848063</v>
      </c>
      <c r="C39" s="410">
        <v>1.2442800368285984</v>
      </c>
      <c r="D39" s="411">
        <v>1.2490597590136117</v>
      </c>
      <c r="E39" s="411">
        <v>1.2224076490121296</v>
      </c>
      <c r="F39" s="411">
        <v>1.2347154413058201</v>
      </c>
      <c r="G39" s="412">
        <v>190</v>
      </c>
      <c r="H39" s="411">
        <f t="shared" si="6"/>
        <v>0.17786656546522406</v>
      </c>
      <c r="I39" s="411">
        <f t="shared" si="6"/>
        <v>3.8413556784175906E-3</v>
      </c>
      <c r="J39" s="411">
        <f t="shared" si="6"/>
        <v>-2.1337738093915815E-2</v>
      </c>
      <c r="K39" s="411">
        <f t="shared" si="6"/>
        <v>1.0068484358419116E-2</v>
      </c>
      <c r="L39" s="411"/>
      <c r="M39" s="411">
        <f t="shared" si="8"/>
        <v>0.16881248041601515</v>
      </c>
      <c r="N39" s="413">
        <f t="shared" si="7"/>
        <v>3.9767431764853534E-2</v>
      </c>
    </row>
    <row r="40" spans="1:14" ht="13.5" thickBot="1" x14ac:dyDescent="0.25">
      <c r="A40" s="414" t="s">
        <v>99</v>
      </c>
      <c r="B40" s="415">
        <v>1.2311781423325669</v>
      </c>
      <c r="C40" s="416">
        <v>1.3207882149841208</v>
      </c>
      <c r="D40" s="417">
        <v>1.2876079834144458</v>
      </c>
      <c r="E40" s="417">
        <v>1.3261760766880335</v>
      </c>
      <c r="F40" s="417">
        <v>1.4072303300007727</v>
      </c>
      <c r="G40" s="418">
        <f>SUM(G34:G39)</f>
        <v>5642</v>
      </c>
      <c r="H40" s="417">
        <f t="shared" si="6"/>
        <v>7.2784002225527056E-2</v>
      </c>
      <c r="I40" s="417">
        <f t="shared" si="6"/>
        <v>-2.5121538179437741E-2</v>
      </c>
      <c r="J40" s="417">
        <f t="shared" si="6"/>
        <v>2.9953288400180522E-2</v>
      </c>
      <c r="K40" s="417">
        <f t="shared" si="6"/>
        <v>6.1118772037543012E-2</v>
      </c>
      <c r="L40" s="417"/>
      <c r="M40" s="417">
        <f t="shared" si="8"/>
        <v>0.14299489376465102</v>
      </c>
      <c r="N40" s="419">
        <f t="shared" si="7"/>
        <v>3.3977462421695526E-2</v>
      </c>
    </row>
    <row r="41" spans="1:14" ht="13.5" thickTop="1" x14ac:dyDescent="0.2">
      <c r="A41" s="401"/>
      <c r="B41" s="420"/>
      <c r="C41" s="421"/>
      <c r="D41" s="421"/>
      <c r="E41" s="421"/>
      <c r="F41" s="421"/>
      <c r="G41" s="421"/>
      <c r="H41" s="421"/>
      <c r="I41" s="421"/>
      <c r="J41" s="421"/>
      <c r="K41" s="421"/>
      <c r="L41" s="421"/>
    </row>
    <row r="42" spans="1:14" ht="12.75" customHeight="1" x14ac:dyDescent="0.2">
      <c r="A42" s="401"/>
      <c r="B42" s="872" t="s">
        <v>117</v>
      </c>
      <c r="C42" s="872"/>
      <c r="D42" s="872"/>
      <c r="E42" s="872"/>
      <c r="F42" s="872"/>
      <c r="G42" s="872"/>
      <c r="H42" s="872"/>
      <c r="I42" s="872"/>
      <c r="J42" s="872"/>
      <c r="K42" s="872"/>
      <c r="L42" s="872"/>
      <c r="M42" s="872"/>
      <c r="N42" s="872"/>
    </row>
    <row r="43" spans="1:14" s="422" customFormat="1" ht="28.9" customHeight="1" x14ac:dyDescent="0.2">
      <c r="A43" s="876" t="s">
        <v>17</v>
      </c>
      <c r="B43" s="873" t="s">
        <v>94</v>
      </c>
      <c r="C43" s="874"/>
      <c r="D43" s="874"/>
      <c r="E43" s="874"/>
      <c r="F43" s="874"/>
      <c r="G43" s="351" t="s">
        <v>101</v>
      </c>
      <c r="H43" s="875" t="s">
        <v>247</v>
      </c>
      <c r="I43" s="875"/>
      <c r="J43" s="875"/>
      <c r="K43" s="875"/>
      <c r="L43" s="350"/>
      <c r="M43" s="351" t="s">
        <v>96</v>
      </c>
      <c r="N43" s="352" t="s">
        <v>248</v>
      </c>
    </row>
    <row r="44" spans="1:14" x14ac:dyDescent="0.2">
      <c r="A44" s="876"/>
      <c r="B44" s="400">
        <f>B33</f>
        <v>2009</v>
      </c>
      <c r="C44" s="354">
        <f>B44+1</f>
        <v>2010</v>
      </c>
      <c r="D44" s="354">
        <f>C44+1</f>
        <v>2011</v>
      </c>
      <c r="E44" s="354">
        <f>D44+1</f>
        <v>2012</v>
      </c>
      <c r="F44" s="354">
        <f>E44+1</f>
        <v>2013</v>
      </c>
      <c r="G44" s="354">
        <f>F44</f>
        <v>2013</v>
      </c>
      <c r="H44" s="355" t="str">
        <f>H33</f>
        <v>09-10</v>
      </c>
      <c r="I44" s="355" t="str">
        <f>I33</f>
        <v>10-11</v>
      </c>
      <c r="J44" s="355" t="str">
        <f>J33</f>
        <v>11-12</v>
      </c>
      <c r="K44" s="355" t="str">
        <f>K33</f>
        <v>12-13</v>
      </c>
      <c r="L44" s="356"/>
      <c r="M44" s="356" t="str">
        <f>M33</f>
        <v>09-13</v>
      </c>
      <c r="N44" s="357" t="str">
        <f>N33</f>
        <v>09-13</v>
      </c>
    </row>
    <row r="45" spans="1:14" x14ac:dyDescent="0.2">
      <c r="A45" s="401" t="s">
        <v>253</v>
      </c>
      <c r="B45" s="402">
        <v>1.3051007987600391</v>
      </c>
      <c r="C45" s="403">
        <v>1.4776744803953299</v>
      </c>
      <c r="D45" s="404">
        <v>1.4048561517614813</v>
      </c>
      <c r="E45" s="404">
        <v>1.4414597107260312</v>
      </c>
      <c r="F45" s="404">
        <v>1.3828728337609508</v>
      </c>
      <c r="G45" s="423">
        <v>10.563564</v>
      </c>
      <c r="H45" s="403">
        <f t="shared" ref="H45:K51" si="9">C45/B45-1</f>
        <v>0.13223015555522677</v>
      </c>
      <c r="I45" s="403">
        <f t="shared" si="9"/>
        <v>-4.9279005356015371E-2</v>
      </c>
      <c r="J45" s="403">
        <f t="shared" si="9"/>
        <v>2.6055022728593613E-2</v>
      </c>
      <c r="K45" s="403">
        <f t="shared" si="9"/>
        <v>-4.0644130757960251E-2</v>
      </c>
      <c r="L45" s="404"/>
      <c r="M45" s="403">
        <f>F45/B45-1</f>
        <v>5.9590826298475896E-2</v>
      </c>
      <c r="N45" s="406">
        <f t="shared" ref="N45:N51" si="10">((F45/B45)^(1/4))-1</f>
        <v>1.4575912686107584E-2</v>
      </c>
    </row>
    <row r="46" spans="1:14" x14ac:dyDescent="0.2">
      <c r="A46" s="401" t="s">
        <v>254</v>
      </c>
      <c r="B46" s="402">
        <v>1.1675457140245995</v>
      </c>
      <c r="C46" s="403">
        <v>1.2861476806346475</v>
      </c>
      <c r="D46" s="404">
        <v>1.25159666908139</v>
      </c>
      <c r="E46" s="404">
        <v>1.3059960445970746</v>
      </c>
      <c r="F46" s="404">
        <v>1.4709298783901219</v>
      </c>
      <c r="G46" s="423">
        <v>29.279900000000001</v>
      </c>
      <c r="H46" s="404">
        <f t="shared" si="9"/>
        <v>0.10158228940023251</v>
      </c>
      <c r="I46" s="404">
        <f t="shared" si="9"/>
        <v>-2.6863953551747866E-2</v>
      </c>
      <c r="J46" s="404">
        <f t="shared" si="9"/>
        <v>4.346398233514881E-2</v>
      </c>
      <c r="K46" s="404">
        <f t="shared" si="9"/>
        <v>0.12628968860616463</v>
      </c>
      <c r="L46" s="404"/>
      <c r="M46" s="404">
        <f>F46/B46-1</f>
        <v>0.25984778216498183</v>
      </c>
      <c r="N46" s="406">
        <f t="shared" si="10"/>
        <v>5.9447691380539958E-2</v>
      </c>
    </row>
    <row r="47" spans="1:14" x14ac:dyDescent="0.2">
      <c r="A47" s="401" t="s">
        <v>26</v>
      </c>
      <c r="B47" s="402">
        <v>1.1877561754937589</v>
      </c>
      <c r="C47" s="403">
        <v>1.2596389431801016</v>
      </c>
      <c r="D47" s="404">
        <v>1.2470188064337844</v>
      </c>
      <c r="E47" s="404">
        <v>1.2723477684185955</v>
      </c>
      <c r="F47" s="404">
        <v>1.3182343990817849</v>
      </c>
      <c r="G47" s="423">
        <v>51.385852</v>
      </c>
      <c r="H47" s="404">
        <f t="shared" si="9"/>
        <v>6.0519801260103367E-2</v>
      </c>
      <c r="I47" s="404">
        <f t="shared" si="9"/>
        <v>-1.0018852477247431E-2</v>
      </c>
      <c r="J47" s="404">
        <f t="shared" si="9"/>
        <v>2.0311611865138302E-2</v>
      </c>
      <c r="K47" s="404">
        <f t="shared" si="9"/>
        <v>3.6064535028989653E-2</v>
      </c>
      <c r="L47" s="404"/>
      <c r="M47" s="404">
        <f t="shared" ref="M47:M51" si="11">F47/B47-1</f>
        <v>0.10985270064690278</v>
      </c>
      <c r="N47" s="406">
        <f t="shared" si="10"/>
        <v>2.6399273083627106E-2</v>
      </c>
    </row>
    <row r="48" spans="1:14" x14ac:dyDescent="0.2">
      <c r="A48" s="401" t="s">
        <v>27</v>
      </c>
      <c r="B48" s="402">
        <v>1.1260509081721448</v>
      </c>
      <c r="C48" s="403">
        <v>1.1722198506284771</v>
      </c>
      <c r="D48" s="404">
        <v>1.1271538949058826</v>
      </c>
      <c r="E48" s="404">
        <v>1.2198295810250266</v>
      </c>
      <c r="F48" s="404">
        <v>1.2656687607984576</v>
      </c>
      <c r="G48" s="423">
        <v>52.823801000000003</v>
      </c>
      <c r="H48" s="404">
        <f t="shared" si="9"/>
        <v>4.1000759487220373E-2</v>
      </c>
      <c r="I48" s="404">
        <f t="shared" si="9"/>
        <v>-3.8444968918102451E-2</v>
      </c>
      <c r="J48" s="404">
        <f t="shared" si="9"/>
        <v>8.2220969592517346E-2</v>
      </c>
      <c r="K48" s="404">
        <f t="shared" si="9"/>
        <v>3.7578347407276613E-2</v>
      </c>
      <c r="L48" s="404"/>
      <c r="M48" s="404">
        <f t="shared" si="11"/>
        <v>0.12398893479243012</v>
      </c>
      <c r="N48" s="406">
        <f t="shared" si="10"/>
        <v>2.9652098494592272E-2</v>
      </c>
    </row>
    <row r="49" spans="1:14" x14ac:dyDescent="0.2">
      <c r="A49" s="401" t="s">
        <v>28</v>
      </c>
      <c r="B49" s="402">
        <v>1.1072929574355106</v>
      </c>
      <c r="C49" s="403">
        <v>1.278618669989894</v>
      </c>
      <c r="D49" s="404">
        <v>1.1961056531105854</v>
      </c>
      <c r="E49" s="404">
        <v>1.1715947309163015</v>
      </c>
      <c r="F49" s="404">
        <v>1.3492390624949782</v>
      </c>
      <c r="G49" s="423">
        <v>31.011013999999999</v>
      </c>
      <c r="H49" s="404">
        <f t="shared" si="9"/>
        <v>0.1547248281531326</v>
      </c>
      <c r="I49" s="404">
        <f t="shared" si="9"/>
        <v>-6.4532936062916102E-2</v>
      </c>
      <c r="J49" s="404">
        <f t="shared" si="9"/>
        <v>-2.0492271841154541E-2</v>
      </c>
      <c r="K49" s="404">
        <f t="shared" si="9"/>
        <v>0.15162609295770846</v>
      </c>
      <c r="L49" s="404"/>
      <c r="M49" s="404">
        <f t="shared" si="11"/>
        <v>0.21850234252353107</v>
      </c>
      <c r="N49" s="406">
        <f t="shared" si="10"/>
        <v>5.0646437124774568E-2</v>
      </c>
    </row>
    <row r="50" spans="1:14" x14ac:dyDescent="0.2">
      <c r="A50" s="408" t="s">
        <v>112</v>
      </c>
      <c r="B50" s="409">
        <v>1.0385570087914855</v>
      </c>
      <c r="C50" s="410">
        <v>1.0279728005881981</v>
      </c>
      <c r="D50" s="411">
        <v>1.0582840804906315</v>
      </c>
      <c r="E50" s="411">
        <v>1.0917401754679283</v>
      </c>
      <c r="F50" s="411">
        <v>1.289305701997107</v>
      </c>
      <c r="G50" s="424">
        <v>5.8585729999999998</v>
      </c>
      <c r="H50" s="411">
        <f t="shared" si="9"/>
        <v>-1.0191263564437114E-2</v>
      </c>
      <c r="I50" s="411">
        <f t="shared" si="9"/>
        <v>2.9486461008588538E-2</v>
      </c>
      <c r="J50" s="411">
        <f t="shared" si="9"/>
        <v>3.1613529480464475E-2</v>
      </c>
      <c r="K50" s="411">
        <f t="shared" si="9"/>
        <v>0.1809638693973139</v>
      </c>
      <c r="L50" s="411"/>
      <c r="M50" s="411">
        <f t="shared" si="11"/>
        <v>0.24143950797405411</v>
      </c>
      <c r="N50" s="413">
        <f t="shared" si="10"/>
        <v>5.5556271947490243E-2</v>
      </c>
    </row>
    <row r="51" spans="1:14" ht="13.5" thickBot="1" x14ac:dyDescent="0.25">
      <c r="A51" s="414" t="s">
        <v>99</v>
      </c>
      <c r="B51" s="415">
        <v>1.1441411014089047</v>
      </c>
      <c r="C51" s="416">
        <v>1.2406492773568265</v>
      </c>
      <c r="D51" s="417">
        <v>1.1980115903928261</v>
      </c>
      <c r="E51" s="417">
        <v>1.2397099665594242</v>
      </c>
      <c r="F51" s="417">
        <v>1.3272522061458212</v>
      </c>
      <c r="G51" s="425">
        <f>SUM(G45:G50)</f>
        <v>180.92270399999998</v>
      </c>
      <c r="H51" s="417">
        <f t="shared" si="9"/>
        <v>8.434988991225012E-2</v>
      </c>
      <c r="I51" s="417">
        <f t="shared" si="9"/>
        <v>-3.4367236367427667E-2</v>
      </c>
      <c r="J51" s="417">
        <f t="shared" si="9"/>
        <v>3.48063211583165E-2</v>
      </c>
      <c r="K51" s="417">
        <f t="shared" si="9"/>
        <v>7.0615097037054264E-2</v>
      </c>
      <c r="L51" s="417"/>
      <c r="M51" s="417">
        <f t="shared" si="11"/>
        <v>0.16004241479607018</v>
      </c>
      <c r="N51" s="419">
        <f t="shared" si="10"/>
        <v>3.7811472196014995E-2</v>
      </c>
    </row>
    <row r="52" spans="1:14" ht="7.5" customHeight="1" thickTop="1" x14ac:dyDescent="0.2"/>
    <row r="54" spans="1:14" x14ac:dyDescent="0.2">
      <c r="A54" s="780" t="s">
        <v>255</v>
      </c>
    </row>
    <row r="55" spans="1:14" x14ac:dyDescent="0.2">
      <c r="A55" s="780" t="s">
        <v>256</v>
      </c>
    </row>
  </sheetData>
  <mergeCells count="23">
    <mergeCell ref="A43:A44"/>
    <mergeCell ref="B43:F43"/>
    <mergeCell ref="H43:K43"/>
    <mergeCell ref="B30:N30"/>
    <mergeCell ref="B31:N31"/>
    <mergeCell ref="A32:A33"/>
    <mergeCell ref="B32:F32"/>
    <mergeCell ref="H32:K32"/>
    <mergeCell ref="B42:N42"/>
    <mergeCell ref="A20:A21"/>
    <mergeCell ref="B20:F20"/>
    <mergeCell ref="H20:K20"/>
    <mergeCell ref="B1:N1"/>
    <mergeCell ref="B2:N2"/>
    <mergeCell ref="B3:N3"/>
    <mergeCell ref="B4:N4"/>
    <mergeCell ref="B5:N5"/>
    <mergeCell ref="B7:N7"/>
    <mergeCell ref="B8:N8"/>
    <mergeCell ref="A9:A10"/>
    <mergeCell ref="B9:F9"/>
    <mergeCell ref="H9:K9"/>
    <mergeCell ref="B19:N19"/>
  </mergeCells>
  <printOptions horizontalCentered="1" verticalCentered="1"/>
  <pageMargins left="0.25" right="0.25" top="0.25" bottom="0.25" header="0.05" footer="0.05"/>
  <pageSetup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5"/>
  <sheetViews>
    <sheetView zoomScaleNormal="100" workbookViewId="0"/>
  </sheetViews>
  <sheetFormatPr defaultColWidth="9.140625" defaultRowHeight="12.75" x14ac:dyDescent="0.2"/>
  <cols>
    <col min="1" max="1" width="47.85546875" style="394" bestFit="1" customWidth="1"/>
    <col min="2" max="6" width="7.28515625" style="395" bestFit="1" customWidth="1"/>
    <col min="7" max="7" width="7.42578125" style="395" bestFit="1" customWidth="1"/>
    <col min="8" max="11" width="7.28515625" style="395" bestFit="1" customWidth="1"/>
    <col min="12" max="12" width="1.7109375" style="395" customWidth="1"/>
    <col min="13" max="13" width="7.28515625" style="395" bestFit="1" customWidth="1"/>
    <col min="14" max="14" width="7.42578125" style="395" bestFit="1" customWidth="1"/>
    <col min="15" max="246" width="9.140625" style="395"/>
    <col min="247" max="247" width="8" style="395" customWidth="1"/>
    <col min="248" max="255" width="8.28515625" style="395" customWidth="1"/>
    <col min="256" max="256" width="1.7109375" style="395" customWidth="1"/>
    <col min="257" max="258" width="9.28515625" style="395" customWidth="1"/>
    <col min="259" max="259" width="2.42578125" style="395" customWidth="1"/>
    <col min="260" max="267" width="8.28515625" style="395" customWidth="1"/>
    <col min="268" max="268" width="1.7109375" style="395" customWidth="1"/>
    <col min="269" max="270" width="9.28515625" style="395" customWidth="1"/>
    <col min="271" max="502" width="9.140625" style="395"/>
    <col min="503" max="503" width="8" style="395" customWidth="1"/>
    <col min="504" max="511" width="8.28515625" style="395" customWidth="1"/>
    <col min="512" max="512" width="1.7109375" style="395" customWidth="1"/>
    <col min="513" max="514" width="9.28515625" style="395" customWidth="1"/>
    <col min="515" max="515" width="2.42578125" style="395" customWidth="1"/>
    <col min="516" max="523" width="8.28515625" style="395" customWidth="1"/>
    <col min="524" max="524" width="1.7109375" style="395" customWidth="1"/>
    <col min="525" max="526" width="9.28515625" style="395" customWidth="1"/>
    <col min="527" max="758" width="9.140625" style="395"/>
    <col min="759" max="759" width="8" style="395" customWidth="1"/>
    <col min="760" max="767" width="8.28515625" style="395" customWidth="1"/>
    <col min="768" max="768" width="1.7109375" style="395" customWidth="1"/>
    <col min="769" max="770" width="9.28515625" style="395" customWidth="1"/>
    <col min="771" max="771" width="2.42578125" style="395" customWidth="1"/>
    <col min="772" max="779" width="8.28515625" style="395" customWidth="1"/>
    <col min="780" max="780" width="1.7109375" style="395" customWidth="1"/>
    <col min="781" max="782" width="9.28515625" style="395" customWidth="1"/>
    <col min="783" max="1014" width="9.140625" style="395"/>
    <col min="1015" max="1015" width="8" style="395" customWidth="1"/>
    <col min="1016" max="1023" width="8.28515625" style="395" customWidth="1"/>
    <col min="1024" max="1024" width="1.7109375" style="395" customWidth="1"/>
    <col min="1025" max="1026" width="9.28515625" style="395" customWidth="1"/>
    <col min="1027" max="1027" width="2.42578125" style="395" customWidth="1"/>
    <col min="1028" max="1035" width="8.28515625" style="395" customWidth="1"/>
    <col min="1036" max="1036" width="1.7109375" style="395" customWidth="1"/>
    <col min="1037" max="1038" width="9.28515625" style="395" customWidth="1"/>
    <col min="1039" max="1270" width="9.140625" style="395"/>
    <col min="1271" max="1271" width="8" style="395" customWidth="1"/>
    <col min="1272" max="1279" width="8.28515625" style="395" customWidth="1"/>
    <col min="1280" max="1280" width="1.7109375" style="395" customWidth="1"/>
    <col min="1281" max="1282" width="9.28515625" style="395" customWidth="1"/>
    <col min="1283" max="1283" width="2.42578125" style="395" customWidth="1"/>
    <col min="1284" max="1291" width="8.28515625" style="395" customWidth="1"/>
    <col min="1292" max="1292" width="1.7109375" style="395" customWidth="1"/>
    <col min="1293" max="1294" width="9.28515625" style="395" customWidth="1"/>
    <col min="1295" max="1526" width="9.140625" style="395"/>
    <col min="1527" max="1527" width="8" style="395" customWidth="1"/>
    <col min="1528" max="1535" width="8.28515625" style="395" customWidth="1"/>
    <col min="1536" max="1536" width="1.7109375" style="395" customWidth="1"/>
    <col min="1537" max="1538" width="9.28515625" style="395" customWidth="1"/>
    <col min="1539" max="1539" width="2.42578125" style="395" customWidth="1"/>
    <col min="1540" max="1547" width="8.28515625" style="395" customWidth="1"/>
    <col min="1548" max="1548" width="1.7109375" style="395" customWidth="1"/>
    <col min="1549" max="1550" width="9.28515625" style="395" customWidth="1"/>
    <col min="1551" max="1782" width="9.140625" style="395"/>
    <col min="1783" max="1783" width="8" style="395" customWidth="1"/>
    <col min="1784" max="1791" width="8.28515625" style="395" customWidth="1"/>
    <col min="1792" max="1792" width="1.7109375" style="395" customWidth="1"/>
    <col min="1793" max="1794" width="9.28515625" style="395" customWidth="1"/>
    <col min="1795" max="1795" width="2.42578125" style="395" customWidth="1"/>
    <col min="1796" max="1803" width="8.28515625" style="395" customWidth="1"/>
    <col min="1804" max="1804" width="1.7109375" style="395" customWidth="1"/>
    <col min="1805" max="1806" width="9.28515625" style="395" customWidth="1"/>
    <col min="1807" max="2038" width="9.140625" style="395"/>
    <col min="2039" max="2039" width="8" style="395" customWidth="1"/>
    <col min="2040" max="2047" width="8.28515625" style="395" customWidth="1"/>
    <col min="2048" max="2048" width="1.7109375" style="395" customWidth="1"/>
    <col min="2049" max="2050" width="9.28515625" style="395" customWidth="1"/>
    <col min="2051" max="2051" width="2.42578125" style="395" customWidth="1"/>
    <col min="2052" max="2059" width="8.28515625" style="395" customWidth="1"/>
    <col min="2060" max="2060" width="1.7109375" style="395" customWidth="1"/>
    <col min="2061" max="2062" width="9.28515625" style="395" customWidth="1"/>
    <col min="2063" max="2294" width="9.140625" style="395"/>
    <col min="2295" max="2295" width="8" style="395" customWidth="1"/>
    <col min="2296" max="2303" width="8.28515625" style="395" customWidth="1"/>
    <col min="2304" max="2304" width="1.7109375" style="395" customWidth="1"/>
    <col min="2305" max="2306" width="9.28515625" style="395" customWidth="1"/>
    <col min="2307" max="2307" width="2.42578125" style="395" customWidth="1"/>
    <col min="2308" max="2315" width="8.28515625" style="395" customWidth="1"/>
    <col min="2316" max="2316" width="1.7109375" style="395" customWidth="1"/>
    <col min="2317" max="2318" width="9.28515625" style="395" customWidth="1"/>
    <col min="2319" max="2550" width="9.140625" style="395"/>
    <col min="2551" max="2551" width="8" style="395" customWidth="1"/>
    <col min="2552" max="2559" width="8.28515625" style="395" customWidth="1"/>
    <col min="2560" max="2560" width="1.7109375" style="395" customWidth="1"/>
    <col min="2561" max="2562" width="9.28515625" style="395" customWidth="1"/>
    <col min="2563" max="2563" width="2.42578125" style="395" customWidth="1"/>
    <col min="2564" max="2571" width="8.28515625" style="395" customWidth="1"/>
    <col min="2572" max="2572" width="1.7109375" style="395" customWidth="1"/>
    <col min="2573" max="2574" width="9.28515625" style="395" customWidth="1"/>
    <col min="2575" max="2806" width="9.140625" style="395"/>
    <col min="2807" max="2807" width="8" style="395" customWidth="1"/>
    <col min="2808" max="2815" width="8.28515625" style="395" customWidth="1"/>
    <col min="2816" max="2816" width="1.7109375" style="395" customWidth="1"/>
    <col min="2817" max="2818" width="9.28515625" style="395" customWidth="1"/>
    <col min="2819" max="2819" width="2.42578125" style="395" customWidth="1"/>
    <col min="2820" max="2827" width="8.28515625" style="395" customWidth="1"/>
    <col min="2828" max="2828" width="1.7109375" style="395" customWidth="1"/>
    <col min="2829" max="2830" width="9.28515625" style="395" customWidth="1"/>
    <col min="2831" max="3062" width="9.140625" style="395"/>
    <col min="3063" max="3063" width="8" style="395" customWidth="1"/>
    <col min="3064" max="3071" width="8.28515625" style="395" customWidth="1"/>
    <col min="3072" max="3072" width="1.7109375" style="395" customWidth="1"/>
    <col min="3073" max="3074" width="9.28515625" style="395" customWidth="1"/>
    <col min="3075" max="3075" width="2.42578125" style="395" customWidth="1"/>
    <col min="3076" max="3083" width="8.28515625" style="395" customWidth="1"/>
    <col min="3084" max="3084" width="1.7109375" style="395" customWidth="1"/>
    <col min="3085" max="3086" width="9.28515625" style="395" customWidth="1"/>
    <col min="3087" max="3318" width="9.140625" style="395"/>
    <col min="3319" max="3319" width="8" style="395" customWidth="1"/>
    <col min="3320" max="3327" width="8.28515625" style="395" customWidth="1"/>
    <col min="3328" max="3328" width="1.7109375" style="395" customWidth="1"/>
    <col min="3329" max="3330" width="9.28515625" style="395" customWidth="1"/>
    <col min="3331" max="3331" width="2.42578125" style="395" customWidth="1"/>
    <col min="3332" max="3339" width="8.28515625" style="395" customWidth="1"/>
    <col min="3340" max="3340" width="1.7109375" style="395" customWidth="1"/>
    <col min="3341" max="3342" width="9.28515625" style="395" customWidth="1"/>
    <col min="3343" max="3574" width="9.140625" style="395"/>
    <col min="3575" max="3575" width="8" style="395" customWidth="1"/>
    <col min="3576" max="3583" width="8.28515625" style="395" customWidth="1"/>
    <col min="3584" max="3584" width="1.7109375" style="395" customWidth="1"/>
    <col min="3585" max="3586" width="9.28515625" style="395" customWidth="1"/>
    <col min="3587" max="3587" width="2.42578125" style="395" customWidth="1"/>
    <col min="3588" max="3595" width="8.28515625" style="395" customWidth="1"/>
    <col min="3596" max="3596" width="1.7109375" style="395" customWidth="1"/>
    <col min="3597" max="3598" width="9.28515625" style="395" customWidth="1"/>
    <col min="3599" max="3830" width="9.140625" style="395"/>
    <col min="3831" max="3831" width="8" style="395" customWidth="1"/>
    <col min="3832" max="3839" width="8.28515625" style="395" customWidth="1"/>
    <col min="3840" max="3840" width="1.7109375" style="395" customWidth="1"/>
    <col min="3841" max="3842" width="9.28515625" style="395" customWidth="1"/>
    <col min="3843" max="3843" width="2.42578125" style="395" customWidth="1"/>
    <col min="3844" max="3851" width="8.28515625" style="395" customWidth="1"/>
    <col min="3852" max="3852" width="1.7109375" style="395" customWidth="1"/>
    <col min="3853" max="3854" width="9.28515625" style="395" customWidth="1"/>
    <col min="3855" max="4086" width="9.140625" style="395"/>
    <col min="4087" max="4087" width="8" style="395" customWidth="1"/>
    <col min="4088" max="4095" width="8.28515625" style="395" customWidth="1"/>
    <col min="4096" max="4096" width="1.7109375" style="395" customWidth="1"/>
    <col min="4097" max="4098" width="9.28515625" style="395" customWidth="1"/>
    <col min="4099" max="4099" width="2.42578125" style="395" customWidth="1"/>
    <col min="4100" max="4107" width="8.28515625" style="395" customWidth="1"/>
    <col min="4108" max="4108" width="1.7109375" style="395" customWidth="1"/>
    <col min="4109" max="4110" width="9.28515625" style="395" customWidth="1"/>
    <col min="4111" max="4342" width="9.140625" style="395"/>
    <col min="4343" max="4343" width="8" style="395" customWidth="1"/>
    <col min="4344" max="4351" width="8.28515625" style="395" customWidth="1"/>
    <col min="4352" max="4352" width="1.7109375" style="395" customWidth="1"/>
    <col min="4353" max="4354" width="9.28515625" style="395" customWidth="1"/>
    <col min="4355" max="4355" width="2.42578125" style="395" customWidth="1"/>
    <col min="4356" max="4363" width="8.28515625" style="395" customWidth="1"/>
    <col min="4364" max="4364" width="1.7109375" style="395" customWidth="1"/>
    <col min="4365" max="4366" width="9.28515625" style="395" customWidth="1"/>
    <col min="4367" max="4598" width="9.140625" style="395"/>
    <col min="4599" max="4599" width="8" style="395" customWidth="1"/>
    <col min="4600" max="4607" width="8.28515625" style="395" customWidth="1"/>
    <col min="4608" max="4608" width="1.7109375" style="395" customWidth="1"/>
    <col min="4609" max="4610" width="9.28515625" style="395" customWidth="1"/>
    <col min="4611" max="4611" width="2.42578125" style="395" customWidth="1"/>
    <col min="4612" max="4619" width="8.28515625" style="395" customWidth="1"/>
    <col min="4620" max="4620" width="1.7109375" style="395" customWidth="1"/>
    <col min="4621" max="4622" width="9.28515625" style="395" customWidth="1"/>
    <col min="4623" max="4854" width="9.140625" style="395"/>
    <col min="4855" max="4855" width="8" style="395" customWidth="1"/>
    <col min="4856" max="4863" width="8.28515625" style="395" customWidth="1"/>
    <col min="4864" max="4864" width="1.7109375" style="395" customWidth="1"/>
    <col min="4865" max="4866" width="9.28515625" style="395" customWidth="1"/>
    <col min="4867" max="4867" width="2.42578125" style="395" customWidth="1"/>
    <col min="4868" max="4875" width="8.28515625" style="395" customWidth="1"/>
    <col min="4876" max="4876" width="1.7109375" style="395" customWidth="1"/>
    <col min="4877" max="4878" width="9.28515625" style="395" customWidth="1"/>
    <col min="4879" max="5110" width="9.140625" style="395"/>
    <col min="5111" max="5111" width="8" style="395" customWidth="1"/>
    <col min="5112" max="5119" width="8.28515625" style="395" customWidth="1"/>
    <col min="5120" max="5120" width="1.7109375" style="395" customWidth="1"/>
    <col min="5121" max="5122" width="9.28515625" style="395" customWidth="1"/>
    <col min="5123" max="5123" width="2.42578125" style="395" customWidth="1"/>
    <col min="5124" max="5131" width="8.28515625" style="395" customWidth="1"/>
    <col min="5132" max="5132" width="1.7109375" style="395" customWidth="1"/>
    <col min="5133" max="5134" width="9.28515625" style="395" customWidth="1"/>
    <col min="5135" max="5366" width="9.140625" style="395"/>
    <col min="5367" max="5367" width="8" style="395" customWidth="1"/>
    <col min="5368" max="5375" width="8.28515625" style="395" customWidth="1"/>
    <col min="5376" max="5376" width="1.7109375" style="395" customWidth="1"/>
    <col min="5377" max="5378" width="9.28515625" style="395" customWidth="1"/>
    <col min="5379" max="5379" width="2.42578125" style="395" customWidth="1"/>
    <col min="5380" max="5387" width="8.28515625" style="395" customWidth="1"/>
    <col min="5388" max="5388" width="1.7109375" style="395" customWidth="1"/>
    <col min="5389" max="5390" width="9.28515625" style="395" customWidth="1"/>
    <col min="5391" max="5622" width="9.140625" style="395"/>
    <col min="5623" max="5623" width="8" style="395" customWidth="1"/>
    <col min="5624" max="5631" width="8.28515625" style="395" customWidth="1"/>
    <col min="5632" max="5632" width="1.7109375" style="395" customWidth="1"/>
    <col min="5633" max="5634" width="9.28515625" style="395" customWidth="1"/>
    <col min="5635" max="5635" width="2.42578125" style="395" customWidth="1"/>
    <col min="5636" max="5643" width="8.28515625" style="395" customWidth="1"/>
    <col min="5644" max="5644" width="1.7109375" style="395" customWidth="1"/>
    <col min="5645" max="5646" width="9.28515625" style="395" customWidth="1"/>
    <col min="5647" max="5878" width="9.140625" style="395"/>
    <col min="5879" max="5879" width="8" style="395" customWidth="1"/>
    <col min="5880" max="5887" width="8.28515625" style="395" customWidth="1"/>
    <col min="5888" max="5888" width="1.7109375" style="395" customWidth="1"/>
    <col min="5889" max="5890" width="9.28515625" style="395" customWidth="1"/>
    <col min="5891" max="5891" width="2.42578125" style="395" customWidth="1"/>
    <col min="5892" max="5899" width="8.28515625" style="395" customWidth="1"/>
    <col min="5900" max="5900" width="1.7109375" style="395" customWidth="1"/>
    <col min="5901" max="5902" width="9.28515625" style="395" customWidth="1"/>
    <col min="5903" max="6134" width="9.140625" style="395"/>
    <col min="6135" max="6135" width="8" style="395" customWidth="1"/>
    <col min="6136" max="6143" width="8.28515625" style="395" customWidth="1"/>
    <col min="6144" max="6144" width="1.7109375" style="395" customWidth="1"/>
    <col min="6145" max="6146" width="9.28515625" style="395" customWidth="1"/>
    <col min="6147" max="6147" width="2.42578125" style="395" customWidth="1"/>
    <col min="6148" max="6155" width="8.28515625" style="395" customWidth="1"/>
    <col min="6156" max="6156" width="1.7109375" style="395" customWidth="1"/>
    <col min="6157" max="6158" width="9.28515625" style="395" customWidth="1"/>
    <col min="6159" max="6390" width="9.140625" style="395"/>
    <col min="6391" max="6391" width="8" style="395" customWidth="1"/>
    <col min="6392" max="6399" width="8.28515625" style="395" customWidth="1"/>
    <col min="6400" max="6400" width="1.7109375" style="395" customWidth="1"/>
    <col min="6401" max="6402" width="9.28515625" style="395" customWidth="1"/>
    <col min="6403" max="6403" width="2.42578125" style="395" customWidth="1"/>
    <col min="6404" max="6411" width="8.28515625" style="395" customWidth="1"/>
    <col min="6412" max="6412" width="1.7109375" style="395" customWidth="1"/>
    <col min="6413" max="6414" width="9.28515625" style="395" customWidth="1"/>
    <col min="6415" max="6646" width="9.140625" style="395"/>
    <col min="6647" max="6647" width="8" style="395" customWidth="1"/>
    <col min="6648" max="6655" width="8.28515625" style="395" customWidth="1"/>
    <col min="6656" max="6656" width="1.7109375" style="395" customWidth="1"/>
    <col min="6657" max="6658" width="9.28515625" style="395" customWidth="1"/>
    <col min="6659" max="6659" width="2.42578125" style="395" customWidth="1"/>
    <col min="6660" max="6667" width="8.28515625" style="395" customWidth="1"/>
    <col min="6668" max="6668" width="1.7109375" style="395" customWidth="1"/>
    <col min="6669" max="6670" width="9.28515625" style="395" customWidth="1"/>
    <col min="6671" max="6902" width="9.140625" style="395"/>
    <col min="6903" max="6903" width="8" style="395" customWidth="1"/>
    <col min="6904" max="6911" width="8.28515625" style="395" customWidth="1"/>
    <col min="6912" max="6912" width="1.7109375" style="395" customWidth="1"/>
    <col min="6913" max="6914" width="9.28515625" style="395" customWidth="1"/>
    <col min="6915" max="6915" width="2.42578125" style="395" customWidth="1"/>
    <col min="6916" max="6923" width="8.28515625" style="395" customWidth="1"/>
    <col min="6924" max="6924" width="1.7109375" style="395" customWidth="1"/>
    <col min="6925" max="6926" width="9.28515625" style="395" customWidth="1"/>
    <col min="6927" max="7158" width="9.140625" style="395"/>
    <col min="7159" max="7159" width="8" style="395" customWidth="1"/>
    <col min="7160" max="7167" width="8.28515625" style="395" customWidth="1"/>
    <col min="7168" max="7168" width="1.7109375" style="395" customWidth="1"/>
    <col min="7169" max="7170" width="9.28515625" style="395" customWidth="1"/>
    <col min="7171" max="7171" width="2.42578125" style="395" customWidth="1"/>
    <col min="7172" max="7179" width="8.28515625" style="395" customWidth="1"/>
    <col min="7180" max="7180" width="1.7109375" style="395" customWidth="1"/>
    <col min="7181" max="7182" width="9.28515625" style="395" customWidth="1"/>
    <col min="7183" max="7414" width="9.140625" style="395"/>
    <col min="7415" max="7415" width="8" style="395" customWidth="1"/>
    <col min="7416" max="7423" width="8.28515625" style="395" customWidth="1"/>
    <col min="7424" max="7424" width="1.7109375" style="395" customWidth="1"/>
    <col min="7425" max="7426" width="9.28515625" style="395" customWidth="1"/>
    <col min="7427" max="7427" width="2.42578125" style="395" customWidth="1"/>
    <col min="7428" max="7435" width="8.28515625" style="395" customWidth="1"/>
    <col min="7436" max="7436" width="1.7109375" style="395" customWidth="1"/>
    <col min="7437" max="7438" width="9.28515625" style="395" customWidth="1"/>
    <col min="7439" max="7670" width="9.140625" style="395"/>
    <col min="7671" max="7671" width="8" style="395" customWidth="1"/>
    <col min="7672" max="7679" width="8.28515625" style="395" customWidth="1"/>
    <col min="7680" max="7680" width="1.7109375" style="395" customWidth="1"/>
    <col min="7681" max="7682" width="9.28515625" style="395" customWidth="1"/>
    <col min="7683" max="7683" width="2.42578125" style="395" customWidth="1"/>
    <col min="7684" max="7691" width="8.28515625" style="395" customWidth="1"/>
    <col min="7692" max="7692" width="1.7109375" style="395" customWidth="1"/>
    <col min="7693" max="7694" width="9.28515625" style="395" customWidth="1"/>
    <col min="7695" max="7926" width="9.140625" style="395"/>
    <col min="7927" max="7927" width="8" style="395" customWidth="1"/>
    <col min="7928" max="7935" width="8.28515625" style="395" customWidth="1"/>
    <col min="7936" max="7936" width="1.7109375" style="395" customWidth="1"/>
    <col min="7937" max="7938" width="9.28515625" style="395" customWidth="1"/>
    <col min="7939" max="7939" width="2.42578125" style="395" customWidth="1"/>
    <col min="7940" max="7947" width="8.28515625" style="395" customWidth="1"/>
    <col min="7948" max="7948" width="1.7109375" style="395" customWidth="1"/>
    <col min="7949" max="7950" width="9.28515625" style="395" customWidth="1"/>
    <col min="7951" max="8182" width="9.140625" style="395"/>
    <col min="8183" max="8183" width="8" style="395" customWidth="1"/>
    <col min="8184" max="8191" width="8.28515625" style="395" customWidth="1"/>
    <col min="8192" max="8192" width="1.7109375" style="395" customWidth="1"/>
    <col min="8193" max="8194" width="9.28515625" style="395" customWidth="1"/>
    <col min="8195" max="8195" width="2.42578125" style="395" customWidth="1"/>
    <col min="8196" max="8203" width="8.28515625" style="395" customWidth="1"/>
    <col min="8204" max="8204" width="1.7109375" style="395" customWidth="1"/>
    <col min="8205" max="8206" width="9.28515625" style="395" customWidth="1"/>
    <col min="8207" max="8438" width="9.140625" style="395"/>
    <col min="8439" max="8439" width="8" style="395" customWidth="1"/>
    <col min="8440" max="8447" width="8.28515625" style="395" customWidth="1"/>
    <col min="8448" max="8448" width="1.7109375" style="395" customWidth="1"/>
    <col min="8449" max="8450" width="9.28515625" style="395" customWidth="1"/>
    <col min="8451" max="8451" width="2.42578125" style="395" customWidth="1"/>
    <col min="8452" max="8459" width="8.28515625" style="395" customWidth="1"/>
    <col min="8460" max="8460" width="1.7109375" style="395" customWidth="1"/>
    <col min="8461" max="8462" width="9.28515625" style="395" customWidth="1"/>
    <col min="8463" max="8694" width="9.140625" style="395"/>
    <col min="8695" max="8695" width="8" style="395" customWidth="1"/>
    <col min="8696" max="8703" width="8.28515625" style="395" customWidth="1"/>
    <col min="8704" max="8704" width="1.7109375" style="395" customWidth="1"/>
    <col min="8705" max="8706" width="9.28515625" style="395" customWidth="1"/>
    <col min="8707" max="8707" width="2.42578125" style="395" customWidth="1"/>
    <col min="8708" max="8715" width="8.28515625" style="395" customWidth="1"/>
    <col min="8716" max="8716" width="1.7109375" style="395" customWidth="1"/>
    <col min="8717" max="8718" width="9.28515625" style="395" customWidth="1"/>
    <col min="8719" max="8950" width="9.140625" style="395"/>
    <col min="8951" max="8951" width="8" style="395" customWidth="1"/>
    <col min="8952" max="8959" width="8.28515625" style="395" customWidth="1"/>
    <col min="8960" max="8960" width="1.7109375" style="395" customWidth="1"/>
    <col min="8961" max="8962" width="9.28515625" style="395" customWidth="1"/>
    <col min="8963" max="8963" width="2.42578125" style="395" customWidth="1"/>
    <col min="8964" max="8971" width="8.28515625" style="395" customWidth="1"/>
    <col min="8972" max="8972" width="1.7109375" style="395" customWidth="1"/>
    <col min="8973" max="8974" width="9.28515625" style="395" customWidth="1"/>
    <col min="8975" max="9206" width="9.140625" style="395"/>
    <col min="9207" max="9207" width="8" style="395" customWidth="1"/>
    <col min="9208" max="9215" width="8.28515625" style="395" customWidth="1"/>
    <col min="9216" max="9216" width="1.7109375" style="395" customWidth="1"/>
    <col min="9217" max="9218" width="9.28515625" style="395" customWidth="1"/>
    <col min="9219" max="9219" width="2.42578125" style="395" customWidth="1"/>
    <col min="9220" max="9227" width="8.28515625" style="395" customWidth="1"/>
    <col min="9228" max="9228" width="1.7109375" style="395" customWidth="1"/>
    <col min="9229" max="9230" width="9.28515625" style="395" customWidth="1"/>
    <col min="9231" max="9462" width="9.140625" style="395"/>
    <col min="9463" max="9463" width="8" style="395" customWidth="1"/>
    <col min="9464" max="9471" width="8.28515625" style="395" customWidth="1"/>
    <col min="9472" max="9472" width="1.7109375" style="395" customWidth="1"/>
    <col min="9473" max="9474" width="9.28515625" style="395" customWidth="1"/>
    <col min="9475" max="9475" width="2.42578125" style="395" customWidth="1"/>
    <col min="9476" max="9483" width="8.28515625" style="395" customWidth="1"/>
    <col min="9484" max="9484" width="1.7109375" style="395" customWidth="1"/>
    <col min="9485" max="9486" width="9.28515625" style="395" customWidth="1"/>
    <col min="9487" max="9718" width="9.140625" style="395"/>
    <col min="9719" max="9719" width="8" style="395" customWidth="1"/>
    <col min="9720" max="9727" width="8.28515625" style="395" customWidth="1"/>
    <col min="9728" max="9728" width="1.7109375" style="395" customWidth="1"/>
    <col min="9729" max="9730" width="9.28515625" style="395" customWidth="1"/>
    <col min="9731" max="9731" width="2.42578125" style="395" customWidth="1"/>
    <col min="9732" max="9739" width="8.28515625" style="395" customWidth="1"/>
    <col min="9740" max="9740" width="1.7109375" style="395" customWidth="1"/>
    <col min="9741" max="9742" width="9.28515625" style="395" customWidth="1"/>
    <col min="9743" max="9974" width="9.140625" style="395"/>
    <col min="9975" max="9975" width="8" style="395" customWidth="1"/>
    <col min="9976" max="9983" width="8.28515625" style="395" customWidth="1"/>
    <col min="9984" max="9984" width="1.7109375" style="395" customWidth="1"/>
    <col min="9985" max="9986" width="9.28515625" style="395" customWidth="1"/>
    <col min="9987" max="9987" width="2.42578125" style="395" customWidth="1"/>
    <col min="9988" max="9995" width="8.28515625" style="395" customWidth="1"/>
    <col min="9996" max="9996" width="1.7109375" style="395" customWidth="1"/>
    <col min="9997" max="9998" width="9.28515625" style="395" customWidth="1"/>
    <col min="9999" max="10230" width="9.140625" style="395"/>
    <col min="10231" max="10231" width="8" style="395" customWidth="1"/>
    <col min="10232" max="10239" width="8.28515625" style="395" customWidth="1"/>
    <col min="10240" max="10240" width="1.7109375" style="395" customWidth="1"/>
    <col min="10241" max="10242" width="9.28515625" style="395" customWidth="1"/>
    <col min="10243" max="10243" width="2.42578125" style="395" customWidth="1"/>
    <col min="10244" max="10251" width="8.28515625" style="395" customWidth="1"/>
    <col min="10252" max="10252" width="1.7109375" style="395" customWidth="1"/>
    <col min="10253" max="10254" width="9.28515625" style="395" customWidth="1"/>
    <col min="10255" max="10486" width="9.140625" style="395"/>
    <col min="10487" max="10487" width="8" style="395" customWidth="1"/>
    <col min="10488" max="10495" width="8.28515625" style="395" customWidth="1"/>
    <col min="10496" max="10496" width="1.7109375" style="395" customWidth="1"/>
    <col min="10497" max="10498" width="9.28515625" style="395" customWidth="1"/>
    <col min="10499" max="10499" width="2.42578125" style="395" customWidth="1"/>
    <col min="10500" max="10507" width="8.28515625" style="395" customWidth="1"/>
    <col min="10508" max="10508" width="1.7109375" style="395" customWidth="1"/>
    <col min="10509" max="10510" width="9.28515625" style="395" customWidth="1"/>
    <col min="10511" max="10742" width="9.140625" style="395"/>
    <col min="10743" max="10743" width="8" style="395" customWidth="1"/>
    <col min="10744" max="10751" width="8.28515625" style="395" customWidth="1"/>
    <col min="10752" max="10752" width="1.7109375" style="395" customWidth="1"/>
    <col min="10753" max="10754" width="9.28515625" style="395" customWidth="1"/>
    <col min="10755" max="10755" width="2.42578125" style="395" customWidth="1"/>
    <col min="10756" max="10763" width="8.28515625" style="395" customWidth="1"/>
    <col min="10764" max="10764" width="1.7109375" style="395" customWidth="1"/>
    <col min="10765" max="10766" width="9.28515625" style="395" customWidth="1"/>
    <col min="10767" max="10998" width="9.140625" style="395"/>
    <col min="10999" max="10999" width="8" style="395" customWidth="1"/>
    <col min="11000" max="11007" width="8.28515625" style="395" customWidth="1"/>
    <col min="11008" max="11008" width="1.7109375" style="395" customWidth="1"/>
    <col min="11009" max="11010" width="9.28515625" style="395" customWidth="1"/>
    <col min="11011" max="11011" width="2.42578125" style="395" customWidth="1"/>
    <col min="11012" max="11019" width="8.28515625" style="395" customWidth="1"/>
    <col min="11020" max="11020" width="1.7109375" style="395" customWidth="1"/>
    <col min="11021" max="11022" width="9.28515625" style="395" customWidth="1"/>
    <col min="11023" max="11254" width="9.140625" style="395"/>
    <col min="11255" max="11255" width="8" style="395" customWidth="1"/>
    <col min="11256" max="11263" width="8.28515625" style="395" customWidth="1"/>
    <col min="11264" max="11264" width="1.7109375" style="395" customWidth="1"/>
    <col min="11265" max="11266" width="9.28515625" style="395" customWidth="1"/>
    <col min="11267" max="11267" width="2.42578125" style="395" customWidth="1"/>
    <col min="11268" max="11275" width="8.28515625" style="395" customWidth="1"/>
    <col min="11276" max="11276" width="1.7109375" style="395" customWidth="1"/>
    <col min="11277" max="11278" width="9.28515625" style="395" customWidth="1"/>
    <col min="11279" max="11510" width="9.140625" style="395"/>
    <col min="11511" max="11511" width="8" style="395" customWidth="1"/>
    <col min="11512" max="11519" width="8.28515625" style="395" customWidth="1"/>
    <col min="11520" max="11520" width="1.7109375" style="395" customWidth="1"/>
    <col min="11521" max="11522" width="9.28515625" style="395" customWidth="1"/>
    <col min="11523" max="11523" width="2.42578125" style="395" customWidth="1"/>
    <col min="11524" max="11531" width="8.28515625" style="395" customWidth="1"/>
    <col min="11532" max="11532" width="1.7109375" style="395" customWidth="1"/>
    <col min="11533" max="11534" width="9.28515625" style="395" customWidth="1"/>
    <col min="11535" max="11766" width="9.140625" style="395"/>
    <col min="11767" max="11767" width="8" style="395" customWidth="1"/>
    <col min="11768" max="11775" width="8.28515625" style="395" customWidth="1"/>
    <col min="11776" max="11776" width="1.7109375" style="395" customWidth="1"/>
    <col min="11777" max="11778" width="9.28515625" style="395" customWidth="1"/>
    <col min="11779" max="11779" width="2.42578125" style="395" customWidth="1"/>
    <col min="11780" max="11787" width="8.28515625" style="395" customWidth="1"/>
    <col min="11788" max="11788" width="1.7109375" style="395" customWidth="1"/>
    <col min="11789" max="11790" width="9.28515625" style="395" customWidth="1"/>
    <col min="11791" max="12022" width="9.140625" style="395"/>
    <col min="12023" max="12023" width="8" style="395" customWidth="1"/>
    <col min="12024" max="12031" width="8.28515625" style="395" customWidth="1"/>
    <col min="12032" max="12032" width="1.7109375" style="395" customWidth="1"/>
    <col min="12033" max="12034" width="9.28515625" style="395" customWidth="1"/>
    <col min="12035" max="12035" width="2.42578125" style="395" customWidth="1"/>
    <col min="12036" max="12043" width="8.28515625" style="395" customWidth="1"/>
    <col min="12044" max="12044" width="1.7109375" style="395" customWidth="1"/>
    <col min="12045" max="12046" width="9.28515625" style="395" customWidth="1"/>
    <col min="12047" max="12278" width="9.140625" style="395"/>
    <col min="12279" max="12279" width="8" style="395" customWidth="1"/>
    <col min="12280" max="12287" width="8.28515625" style="395" customWidth="1"/>
    <col min="12288" max="12288" width="1.7109375" style="395" customWidth="1"/>
    <col min="12289" max="12290" width="9.28515625" style="395" customWidth="1"/>
    <col min="12291" max="12291" width="2.42578125" style="395" customWidth="1"/>
    <col min="12292" max="12299" width="8.28515625" style="395" customWidth="1"/>
    <col min="12300" max="12300" width="1.7109375" style="395" customWidth="1"/>
    <col min="12301" max="12302" width="9.28515625" style="395" customWidth="1"/>
    <col min="12303" max="12534" width="9.140625" style="395"/>
    <col min="12535" max="12535" width="8" style="395" customWidth="1"/>
    <col min="12536" max="12543" width="8.28515625" style="395" customWidth="1"/>
    <col min="12544" max="12544" width="1.7109375" style="395" customWidth="1"/>
    <col min="12545" max="12546" width="9.28515625" style="395" customWidth="1"/>
    <col min="12547" max="12547" width="2.42578125" style="395" customWidth="1"/>
    <col min="12548" max="12555" width="8.28515625" style="395" customWidth="1"/>
    <col min="12556" max="12556" width="1.7109375" style="395" customWidth="1"/>
    <col min="12557" max="12558" width="9.28515625" style="395" customWidth="1"/>
    <col min="12559" max="12790" width="9.140625" style="395"/>
    <col min="12791" max="12791" width="8" style="395" customWidth="1"/>
    <col min="12792" max="12799" width="8.28515625" style="395" customWidth="1"/>
    <col min="12800" max="12800" width="1.7109375" style="395" customWidth="1"/>
    <col min="12801" max="12802" width="9.28515625" style="395" customWidth="1"/>
    <col min="12803" max="12803" width="2.42578125" style="395" customWidth="1"/>
    <col min="12804" max="12811" width="8.28515625" style="395" customWidth="1"/>
    <col min="12812" max="12812" width="1.7109375" style="395" customWidth="1"/>
    <col min="12813" max="12814" width="9.28515625" style="395" customWidth="1"/>
    <col min="12815" max="13046" width="9.140625" style="395"/>
    <col min="13047" max="13047" width="8" style="395" customWidth="1"/>
    <col min="13048" max="13055" width="8.28515625" style="395" customWidth="1"/>
    <col min="13056" max="13056" width="1.7109375" style="395" customWidth="1"/>
    <col min="13057" max="13058" width="9.28515625" style="395" customWidth="1"/>
    <col min="13059" max="13059" width="2.42578125" style="395" customWidth="1"/>
    <col min="13060" max="13067" width="8.28515625" style="395" customWidth="1"/>
    <col min="13068" max="13068" width="1.7109375" style="395" customWidth="1"/>
    <col min="13069" max="13070" width="9.28515625" style="395" customWidth="1"/>
    <col min="13071" max="13302" width="9.140625" style="395"/>
    <col min="13303" max="13303" width="8" style="395" customWidth="1"/>
    <col min="13304" max="13311" width="8.28515625" style="395" customWidth="1"/>
    <col min="13312" max="13312" width="1.7109375" style="395" customWidth="1"/>
    <col min="13313" max="13314" width="9.28515625" style="395" customWidth="1"/>
    <col min="13315" max="13315" width="2.42578125" style="395" customWidth="1"/>
    <col min="13316" max="13323" width="8.28515625" style="395" customWidth="1"/>
    <col min="13324" max="13324" width="1.7109375" style="395" customWidth="1"/>
    <col min="13325" max="13326" width="9.28515625" style="395" customWidth="1"/>
    <col min="13327" max="13558" width="9.140625" style="395"/>
    <col min="13559" max="13559" width="8" style="395" customWidth="1"/>
    <col min="13560" max="13567" width="8.28515625" style="395" customWidth="1"/>
    <col min="13568" max="13568" width="1.7109375" style="395" customWidth="1"/>
    <col min="13569" max="13570" width="9.28515625" style="395" customWidth="1"/>
    <col min="13571" max="13571" width="2.42578125" style="395" customWidth="1"/>
    <col min="13572" max="13579" width="8.28515625" style="395" customWidth="1"/>
    <col min="13580" max="13580" width="1.7109375" style="395" customWidth="1"/>
    <col min="13581" max="13582" width="9.28515625" style="395" customWidth="1"/>
    <col min="13583" max="13814" width="9.140625" style="395"/>
    <col min="13815" max="13815" width="8" style="395" customWidth="1"/>
    <col min="13816" max="13823" width="8.28515625" style="395" customWidth="1"/>
    <col min="13824" max="13824" width="1.7109375" style="395" customWidth="1"/>
    <col min="13825" max="13826" width="9.28515625" style="395" customWidth="1"/>
    <col min="13827" max="13827" width="2.42578125" style="395" customWidth="1"/>
    <col min="13828" max="13835" width="8.28515625" style="395" customWidth="1"/>
    <col min="13836" max="13836" width="1.7109375" style="395" customWidth="1"/>
    <col min="13837" max="13838" width="9.28515625" style="395" customWidth="1"/>
    <col min="13839" max="14070" width="9.140625" style="395"/>
    <col min="14071" max="14071" width="8" style="395" customWidth="1"/>
    <col min="14072" max="14079" width="8.28515625" style="395" customWidth="1"/>
    <col min="14080" max="14080" width="1.7109375" style="395" customWidth="1"/>
    <col min="14081" max="14082" width="9.28515625" style="395" customWidth="1"/>
    <col min="14083" max="14083" width="2.42578125" style="395" customWidth="1"/>
    <col min="14084" max="14091" width="8.28515625" style="395" customWidth="1"/>
    <col min="14092" max="14092" width="1.7109375" style="395" customWidth="1"/>
    <col min="14093" max="14094" width="9.28515625" style="395" customWidth="1"/>
    <col min="14095" max="14326" width="9.140625" style="395"/>
    <col min="14327" max="14327" width="8" style="395" customWidth="1"/>
    <col min="14328" max="14335" width="8.28515625" style="395" customWidth="1"/>
    <col min="14336" max="14336" width="1.7109375" style="395" customWidth="1"/>
    <col min="14337" max="14338" width="9.28515625" style="395" customWidth="1"/>
    <col min="14339" max="14339" width="2.42578125" style="395" customWidth="1"/>
    <col min="14340" max="14347" width="8.28515625" style="395" customWidth="1"/>
    <col min="14348" max="14348" width="1.7109375" style="395" customWidth="1"/>
    <col min="14349" max="14350" width="9.28515625" style="395" customWidth="1"/>
    <col min="14351" max="14582" width="9.140625" style="395"/>
    <col min="14583" max="14583" width="8" style="395" customWidth="1"/>
    <col min="14584" max="14591" width="8.28515625" style="395" customWidth="1"/>
    <col min="14592" max="14592" width="1.7109375" style="395" customWidth="1"/>
    <col min="14593" max="14594" width="9.28515625" style="395" customWidth="1"/>
    <col min="14595" max="14595" width="2.42578125" style="395" customWidth="1"/>
    <col min="14596" max="14603" width="8.28515625" style="395" customWidth="1"/>
    <col min="14604" max="14604" width="1.7109375" style="395" customWidth="1"/>
    <col min="14605" max="14606" width="9.28515625" style="395" customWidth="1"/>
    <col min="14607" max="14838" width="9.140625" style="395"/>
    <col min="14839" max="14839" width="8" style="395" customWidth="1"/>
    <col min="14840" max="14847" width="8.28515625" style="395" customWidth="1"/>
    <col min="14848" max="14848" width="1.7109375" style="395" customWidth="1"/>
    <col min="14849" max="14850" width="9.28515625" style="395" customWidth="1"/>
    <col min="14851" max="14851" width="2.42578125" style="395" customWidth="1"/>
    <col min="14852" max="14859" width="8.28515625" style="395" customWidth="1"/>
    <col min="14860" max="14860" width="1.7109375" style="395" customWidth="1"/>
    <col min="14861" max="14862" width="9.28515625" style="395" customWidth="1"/>
    <col min="14863" max="15094" width="9.140625" style="395"/>
    <col min="15095" max="15095" width="8" style="395" customWidth="1"/>
    <col min="15096" max="15103" width="8.28515625" style="395" customWidth="1"/>
    <col min="15104" max="15104" width="1.7109375" style="395" customWidth="1"/>
    <col min="15105" max="15106" width="9.28515625" style="395" customWidth="1"/>
    <col min="15107" max="15107" width="2.42578125" style="395" customWidth="1"/>
    <col min="15108" max="15115" width="8.28515625" style="395" customWidth="1"/>
    <col min="15116" max="15116" width="1.7109375" style="395" customWidth="1"/>
    <col min="15117" max="15118" width="9.28515625" style="395" customWidth="1"/>
    <col min="15119" max="15350" width="9.140625" style="395"/>
    <col min="15351" max="15351" width="8" style="395" customWidth="1"/>
    <col min="15352" max="15359" width="8.28515625" style="395" customWidth="1"/>
    <col min="15360" max="15360" width="1.7109375" style="395" customWidth="1"/>
    <col min="15361" max="15362" width="9.28515625" style="395" customWidth="1"/>
    <col min="15363" max="15363" width="2.42578125" style="395" customWidth="1"/>
    <col min="15364" max="15371" width="8.28515625" style="395" customWidth="1"/>
    <col min="15372" max="15372" width="1.7109375" style="395" customWidth="1"/>
    <col min="15373" max="15374" width="9.28515625" style="395" customWidth="1"/>
    <col min="15375" max="15606" width="9.140625" style="395"/>
    <col min="15607" max="15607" width="8" style="395" customWidth="1"/>
    <col min="15608" max="15615" width="8.28515625" style="395" customWidth="1"/>
    <col min="15616" max="15616" width="1.7109375" style="395" customWidth="1"/>
    <col min="15617" max="15618" width="9.28515625" style="395" customWidth="1"/>
    <col min="15619" max="15619" width="2.42578125" style="395" customWidth="1"/>
    <col min="15620" max="15627" width="8.28515625" style="395" customWidth="1"/>
    <col min="15628" max="15628" width="1.7109375" style="395" customWidth="1"/>
    <col min="15629" max="15630" width="9.28515625" style="395" customWidth="1"/>
    <col min="15631" max="15862" width="9.140625" style="395"/>
    <col min="15863" max="15863" width="8" style="395" customWidth="1"/>
    <col min="15864" max="15871" width="8.28515625" style="395" customWidth="1"/>
    <col min="15872" max="15872" width="1.7109375" style="395" customWidth="1"/>
    <col min="15873" max="15874" width="9.28515625" style="395" customWidth="1"/>
    <col min="15875" max="15875" width="2.42578125" style="395" customWidth="1"/>
    <col min="15876" max="15883" width="8.28515625" style="395" customWidth="1"/>
    <col min="15884" max="15884" width="1.7109375" style="395" customWidth="1"/>
    <col min="15885" max="15886" width="9.28515625" style="395" customWidth="1"/>
    <col min="15887" max="16118" width="9.140625" style="395"/>
    <col min="16119" max="16119" width="8" style="395" customWidth="1"/>
    <col min="16120" max="16127" width="8.28515625" style="395" customWidth="1"/>
    <col min="16128" max="16128" width="1.7109375" style="395" customWidth="1"/>
    <col min="16129" max="16130" width="9.28515625" style="395" customWidth="1"/>
    <col min="16131" max="16131" width="2.42578125" style="395" customWidth="1"/>
    <col min="16132" max="16139" width="8.28515625" style="395" customWidth="1"/>
    <col min="16140" max="16140" width="1.7109375" style="395" customWidth="1"/>
    <col min="16141" max="16142" width="9.28515625" style="395" customWidth="1"/>
    <col min="16143" max="16384" width="9.140625" style="395"/>
  </cols>
  <sheetData>
    <row r="1" spans="1:21" x14ac:dyDescent="0.2">
      <c r="B1" s="877" t="s">
        <v>322</v>
      </c>
      <c r="C1" s="877"/>
      <c r="D1" s="877"/>
      <c r="E1" s="877"/>
      <c r="F1" s="877"/>
      <c r="G1" s="877"/>
      <c r="H1" s="877"/>
      <c r="I1" s="877"/>
      <c r="J1" s="877"/>
      <c r="K1" s="877"/>
      <c r="L1" s="877"/>
      <c r="M1" s="877"/>
      <c r="N1" s="877"/>
    </row>
    <row r="2" spans="1:21" x14ac:dyDescent="0.2">
      <c r="B2" s="870" t="s">
        <v>1</v>
      </c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</row>
    <row r="3" spans="1:21" x14ac:dyDescent="0.2">
      <c r="B3" s="878" t="s">
        <v>109</v>
      </c>
      <c r="C3" s="878"/>
      <c r="D3" s="878"/>
      <c r="E3" s="878"/>
      <c r="F3" s="878"/>
      <c r="G3" s="878"/>
      <c r="H3" s="878"/>
      <c r="I3" s="878"/>
      <c r="J3" s="878"/>
      <c r="K3" s="878"/>
      <c r="L3" s="878"/>
      <c r="M3" s="878"/>
      <c r="N3" s="878"/>
    </row>
    <row r="4" spans="1:21" x14ac:dyDescent="0.2">
      <c r="B4" s="879" t="s">
        <v>2</v>
      </c>
      <c r="C4" s="879"/>
      <c r="D4" s="879"/>
      <c r="E4" s="879"/>
      <c r="F4" s="879"/>
      <c r="G4" s="879"/>
      <c r="H4" s="879"/>
      <c r="I4" s="879"/>
      <c r="J4" s="879"/>
      <c r="K4" s="879"/>
      <c r="L4" s="879"/>
      <c r="M4" s="879"/>
      <c r="N4" s="879"/>
      <c r="O4" s="396"/>
      <c r="P4" s="396"/>
      <c r="Q4" s="396"/>
      <c r="R4" s="396"/>
      <c r="S4" s="396"/>
      <c r="T4" s="396"/>
      <c r="U4" s="396"/>
    </row>
    <row r="5" spans="1:21" x14ac:dyDescent="0.2">
      <c r="B5" s="879" t="s">
        <v>3</v>
      </c>
      <c r="C5" s="879"/>
      <c r="D5" s="879"/>
      <c r="E5" s="879"/>
      <c r="F5" s="879"/>
      <c r="G5" s="879"/>
      <c r="H5" s="879"/>
      <c r="I5" s="879"/>
      <c r="J5" s="879"/>
      <c r="K5" s="879"/>
      <c r="L5" s="879"/>
      <c r="M5" s="879"/>
      <c r="N5" s="879"/>
      <c r="O5" s="396"/>
      <c r="P5" s="396"/>
      <c r="Q5" s="396"/>
      <c r="R5" s="396"/>
      <c r="S5" s="396"/>
      <c r="T5" s="396"/>
      <c r="U5" s="396"/>
    </row>
    <row r="6" spans="1:21" x14ac:dyDescent="0.2"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</row>
    <row r="7" spans="1:21" x14ac:dyDescent="0.2">
      <c r="B7" s="878" t="s">
        <v>122</v>
      </c>
      <c r="C7" s="878"/>
      <c r="D7" s="878"/>
      <c r="E7" s="878"/>
      <c r="F7" s="878"/>
      <c r="G7" s="878"/>
      <c r="H7" s="878"/>
      <c r="I7" s="878"/>
      <c r="J7" s="878"/>
      <c r="K7" s="878"/>
      <c r="L7" s="878"/>
      <c r="M7" s="878"/>
      <c r="N7" s="878"/>
    </row>
    <row r="8" spans="1:21" ht="18" customHeight="1" x14ac:dyDescent="0.2">
      <c r="A8" s="398"/>
      <c r="B8" s="872" t="s">
        <v>111</v>
      </c>
      <c r="C8" s="872"/>
      <c r="D8" s="872"/>
      <c r="E8" s="872"/>
      <c r="F8" s="872"/>
      <c r="G8" s="872"/>
      <c r="H8" s="872"/>
      <c r="I8" s="872"/>
      <c r="J8" s="872"/>
      <c r="K8" s="872"/>
      <c r="L8" s="872"/>
      <c r="M8" s="872"/>
      <c r="N8" s="872"/>
    </row>
    <row r="9" spans="1:21" s="399" customFormat="1" ht="28.9" customHeight="1" x14ac:dyDescent="0.2">
      <c r="A9" s="876" t="s">
        <v>17</v>
      </c>
      <c r="B9" s="873" t="s">
        <v>94</v>
      </c>
      <c r="C9" s="874"/>
      <c r="D9" s="874"/>
      <c r="E9" s="874"/>
      <c r="F9" s="874"/>
      <c r="G9" s="351" t="s">
        <v>95</v>
      </c>
      <c r="H9" s="875" t="s">
        <v>247</v>
      </c>
      <c r="I9" s="875"/>
      <c r="J9" s="875"/>
      <c r="K9" s="875"/>
      <c r="L9" s="350"/>
      <c r="M9" s="351" t="s">
        <v>96</v>
      </c>
      <c r="N9" s="352" t="s">
        <v>248</v>
      </c>
    </row>
    <row r="10" spans="1:21" x14ac:dyDescent="0.2">
      <c r="A10" s="876"/>
      <c r="B10" s="400">
        <v>2009</v>
      </c>
      <c r="C10" s="354">
        <f>B10+1</f>
        <v>2010</v>
      </c>
      <c r="D10" s="354">
        <f>C10+1</f>
        <v>2011</v>
      </c>
      <c r="E10" s="354">
        <f>D10+1</f>
        <v>2012</v>
      </c>
      <c r="F10" s="354">
        <f>E10+1</f>
        <v>2013</v>
      </c>
      <c r="G10" s="354">
        <f>F10</f>
        <v>2013</v>
      </c>
      <c r="H10" s="355" t="str">
        <f>RIGHT(B10,2)&amp;"-"&amp;RIGHT(C10,2)</f>
        <v>09-10</v>
      </c>
      <c r="I10" s="355" t="str">
        <f>RIGHT(C10,2)&amp;"-"&amp;RIGHT(D10,2)</f>
        <v>10-11</v>
      </c>
      <c r="J10" s="355" t="str">
        <f>RIGHT(D10,2)&amp;"-"&amp;RIGHT(E10,2)</f>
        <v>11-12</v>
      </c>
      <c r="K10" s="355" t="str">
        <f>RIGHT(E10,2)&amp;"-"&amp;RIGHT(F10,2)</f>
        <v>12-13</v>
      </c>
      <c r="L10" s="356"/>
      <c r="M10" s="356" t="str">
        <f>RIGHT(B10,2)&amp;"-"&amp;RIGHT(F10,2)</f>
        <v>09-13</v>
      </c>
      <c r="N10" s="357" t="str">
        <f>M10</f>
        <v>09-13</v>
      </c>
    </row>
    <row r="11" spans="1:21" s="407" customFormat="1" x14ac:dyDescent="0.2">
      <c r="A11" s="401" t="s">
        <v>253</v>
      </c>
      <c r="B11" s="402">
        <v>1.1378670210891195</v>
      </c>
      <c r="C11" s="403">
        <v>0.87197465352188031</v>
      </c>
      <c r="D11" s="404">
        <v>0.95825061767237174</v>
      </c>
      <c r="E11" s="404">
        <v>0.90324901733395824</v>
      </c>
      <c r="F11" s="404">
        <v>1.0108547076065248</v>
      </c>
      <c r="G11" s="405">
        <v>81</v>
      </c>
      <c r="H11" s="404">
        <f t="shared" ref="H11:K17" si="0">C11/B11-1</f>
        <v>-0.23367613494302519</v>
      </c>
      <c r="I11" s="404">
        <f t="shared" si="0"/>
        <v>9.8943201848844309E-2</v>
      </c>
      <c r="J11" s="404">
        <f t="shared" si="0"/>
        <v>-5.7397928395824582E-2</v>
      </c>
      <c r="K11" s="404">
        <f t="shared" si="0"/>
        <v>0.11913180995222894</v>
      </c>
      <c r="L11" s="404"/>
      <c r="M11" s="404">
        <f>F11/B11-1</f>
        <v>-0.11162316081629975</v>
      </c>
      <c r="N11" s="406">
        <f t="shared" ref="N11:N17" si="1">((F11/B11)^(1/4))-1</f>
        <v>-2.9156322007042212E-2</v>
      </c>
    </row>
    <row r="12" spans="1:21" s="407" customFormat="1" x14ac:dyDescent="0.2">
      <c r="A12" s="401" t="s">
        <v>254</v>
      </c>
      <c r="B12" s="402">
        <v>0.77768281752120172</v>
      </c>
      <c r="C12" s="403">
        <v>0.89175823806994459</v>
      </c>
      <c r="D12" s="404">
        <v>0.95723366807604982</v>
      </c>
      <c r="E12" s="404">
        <v>0.92096350921122971</v>
      </c>
      <c r="F12" s="404">
        <v>0.86823011656308891</v>
      </c>
      <c r="G12" s="405">
        <v>285</v>
      </c>
      <c r="H12" s="404">
        <f t="shared" si="0"/>
        <v>0.14668630703755126</v>
      </c>
      <c r="I12" s="404">
        <f t="shared" si="0"/>
        <v>7.3422848492900261E-2</v>
      </c>
      <c r="J12" s="404">
        <f t="shared" si="0"/>
        <v>-3.7890600878800806E-2</v>
      </c>
      <c r="K12" s="404">
        <f t="shared" si="0"/>
        <v>-5.7258938188881059E-2</v>
      </c>
      <c r="L12" s="404"/>
      <c r="M12" s="404">
        <f>F12/B12-1</f>
        <v>0.11643217131953487</v>
      </c>
      <c r="N12" s="406">
        <f t="shared" si="1"/>
        <v>2.791708772971857E-2</v>
      </c>
    </row>
    <row r="13" spans="1:21" s="407" customFormat="1" x14ac:dyDescent="0.2">
      <c r="A13" s="401" t="s">
        <v>26</v>
      </c>
      <c r="B13" s="402">
        <v>0.8795810740943717</v>
      </c>
      <c r="C13" s="403">
        <v>0.86247377913850576</v>
      </c>
      <c r="D13" s="404">
        <v>0.85267152620706776</v>
      </c>
      <c r="E13" s="404">
        <v>0.93859952930689705</v>
      </c>
      <c r="F13" s="404">
        <v>0.99849293731659505</v>
      </c>
      <c r="G13" s="405">
        <v>498</v>
      </c>
      <c r="H13" s="404">
        <f t="shared" si="0"/>
        <v>-1.9449366817583913E-2</v>
      </c>
      <c r="I13" s="404">
        <f t="shared" si="0"/>
        <v>-1.1365276450756689E-2</v>
      </c>
      <c r="J13" s="404">
        <f t="shared" si="0"/>
        <v>0.10077503523785092</v>
      </c>
      <c r="K13" s="404">
        <f t="shared" si="0"/>
        <v>6.3811461799822E-2</v>
      </c>
      <c r="L13" s="404"/>
      <c r="M13" s="404">
        <f t="shared" ref="M13:M17" si="2">F13/B13-1</f>
        <v>0.13519147549264465</v>
      </c>
      <c r="N13" s="406">
        <f t="shared" si="1"/>
        <v>3.2208141677236402E-2</v>
      </c>
    </row>
    <row r="14" spans="1:21" s="407" customFormat="1" x14ac:dyDescent="0.2">
      <c r="A14" s="401" t="s">
        <v>27</v>
      </c>
      <c r="B14" s="402">
        <v>0.86325554604953614</v>
      </c>
      <c r="C14" s="403">
        <v>1.0032023825173748</v>
      </c>
      <c r="D14" s="404">
        <v>1.0490943518158899</v>
      </c>
      <c r="E14" s="404">
        <v>1.0417405731869784</v>
      </c>
      <c r="F14" s="404">
        <v>1.0577108985052677</v>
      </c>
      <c r="G14" s="405">
        <v>415</v>
      </c>
      <c r="H14" s="404">
        <f t="shared" si="0"/>
        <v>0.16211518953833415</v>
      </c>
      <c r="I14" s="404">
        <f t="shared" si="0"/>
        <v>4.5745474789799179E-2</v>
      </c>
      <c r="J14" s="404">
        <f t="shared" si="0"/>
        <v>-7.0096446675008695E-3</v>
      </c>
      <c r="K14" s="404">
        <f t="shared" si="0"/>
        <v>1.533042460795353E-2</v>
      </c>
      <c r="L14" s="404"/>
      <c r="M14" s="404">
        <f t="shared" si="2"/>
        <v>0.22525815599518095</v>
      </c>
      <c r="N14" s="406">
        <f t="shared" si="1"/>
        <v>5.2099709108516024E-2</v>
      </c>
    </row>
    <row r="15" spans="1:21" s="407" customFormat="1" x14ac:dyDescent="0.2">
      <c r="A15" s="401" t="s">
        <v>28</v>
      </c>
      <c r="B15" s="402">
        <v>0.97580946994829276</v>
      </c>
      <c r="C15" s="403">
        <v>1.0234547510036447</v>
      </c>
      <c r="D15" s="404">
        <v>1.0333678170754521</v>
      </c>
      <c r="E15" s="404">
        <v>1.0035941792814256</v>
      </c>
      <c r="F15" s="404">
        <v>1.0479286776012777</v>
      </c>
      <c r="G15" s="405">
        <v>281</v>
      </c>
      <c r="H15" s="404">
        <f t="shared" si="0"/>
        <v>4.8826417986983284E-2</v>
      </c>
      <c r="I15" s="404">
        <f t="shared" si="0"/>
        <v>9.6858860267992064E-3</v>
      </c>
      <c r="J15" s="404">
        <f t="shared" si="0"/>
        <v>-2.8812236361578702E-2</v>
      </c>
      <c r="K15" s="404">
        <f t="shared" si="0"/>
        <v>4.4175722852035415E-2</v>
      </c>
      <c r="L15" s="404"/>
      <c r="M15" s="404">
        <f t="shared" si="2"/>
        <v>7.3907058574463891E-2</v>
      </c>
      <c r="N15" s="406">
        <f t="shared" si="1"/>
        <v>1.7985692667536579E-2</v>
      </c>
    </row>
    <row r="16" spans="1:21" s="407" customFormat="1" x14ac:dyDescent="0.2">
      <c r="A16" s="408" t="s">
        <v>112</v>
      </c>
      <c r="B16" s="409">
        <v>0.7873655784176341</v>
      </c>
      <c r="C16" s="410">
        <v>0.87924475301219018</v>
      </c>
      <c r="D16" s="411">
        <v>0.94218380022397552</v>
      </c>
      <c r="E16" s="411">
        <v>0.90337762051779946</v>
      </c>
      <c r="F16" s="411">
        <v>0.89113073618627048</v>
      </c>
      <c r="G16" s="412">
        <v>150</v>
      </c>
      <c r="H16" s="411">
        <f t="shared" si="0"/>
        <v>0.11669188635246841</v>
      </c>
      <c r="I16" s="411">
        <f t="shared" si="0"/>
        <v>7.1583079678512185E-2</v>
      </c>
      <c r="J16" s="411">
        <f t="shared" si="0"/>
        <v>-4.1187483479286136E-2</v>
      </c>
      <c r="K16" s="411">
        <f t="shared" si="0"/>
        <v>-1.3556771889599473E-2</v>
      </c>
      <c r="L16" s="411"/>
      <c r="M16" s="411">
        <f t="shared" si="2"/>
        <v>0.13178777509828765</v>
      </c>
      <c r="N16" s="413">
        <f t="shared" si="1"/>
        <v>3.1433540084351064E-2</v>
      </c>
    </row>
    <row r="17" spans="1:14" ht="13.5" thickBot="1" x14ac:dyDescent="0.25">
      <c r="A17" s="414" t="s">
        <v>99</v>
      </c>
      <c r="B17" s="415">
        <v>0.87409264988539259</v>
      </c>
      <c r="C17" s="416">
        <v>0.93058951459196682</v>
      </c>
      <c r="D17" s="417">
        <v>0.95858087975923578</v>
      </c>
      <c r="E17" s="417">
        <v>0.96735502313715349</v>
      </c>
      <c r="F17" s="417">
        <v>0.98594214898199062</v>
      </c>
      <c r="G17" s="418">
        <f>SUM(G11:G16)</f>
        <v>1710</v>
      </c>
      <c r="H17" s="417">
        <f t="shared" si="0"/>
        <v>6.4634869900784375E-2</v>
      </c>
      <c r="I17" s="417">
        <f t="shared" si="0"/>
        <v>3.0079175327418328E-2</v>
      </c>
      <c r="J17" s="417">
        <f t="shared" si="0"/>
        <v>9.1532634993944928E-3</v>
      </c>
      <c r="K17" s="417">
        <f t="shared" si="0"/>
        <v>1.9214378796068798E-2</v>
      </c>
      <c r="L17" s="417"/>
      <c r="M17" s="417">
        <f t="shared" si="2"/>
        <v>0.12796069056439641</v>
      </c>
      <c r="N17" s="419">
        <f t="shared" si="1"/>
        <v>3.0560496836298467E-2</v>
      </c>
    </row>
    <row r="18" spans="1:14" ht="13.5" thickTop="1" x14ac:dyDescent="0.2">
      <c r="A18" s="401"/>
      <c r="B18" s="420"/>
      <c r="C18" s="421"/>
      <c r="D18" s="421"/>
      <c r="E18" s="421"/>
      <c r="F18" s="421"/>
      <c r="G18" s="421"/>
      <c r="H18" s="421"/>
      <c r="I18" s="421"/>
      <c r="J18" s="421"/>
      <c r="K18" s="421"/>
      <c r="L18" s="421"/>
      <c r="M18" s="421"/>
      <c r="N18" s="421"/>
    </row>
    <row r="19" spans="1:14" ht="12.75" customHeight="1" x14ac:dyDescent="0.2">
      <c r="A19" s="401"/>
      <c r="B19" s="872" t="s">
        <v>113</v>
      </c>
      <c r="C19" s="872"/>
      <c r="D19" s="872"/>
      <c r="E19" s="872"/>
      <c r="F19" s="872"/>
      <c r="G19" s="872"/>
      <c r="H19" s="872"/>
      <c r="I19" s="872"/>
      <c r="J19" s="872"/>
      <c r="K19" s="872"/>
      <c r="L19" s="872"/>
      <c r="M19" s="872"/>
      <c r="N19" s="872"/>
    </row>
    <row r="20" spans="1:14" s="422" customFormat="1" ht="28.9" customHeight="1" x14ac:dyDescent="0.2">
      <c r="A20" s="876" t="s">
        <v>17</v>
      </c>
      <c r="B20" s="873" t="s">
        <v>94</v>
      </c>
      <c r="C20" s="874"/>
      <c r="D20" s="874"/>
      <c r="E20" s="874"/>
      <c r="F20" s="874"/>
      <c r="G20" s="351" t="s">
        <v>101</v>
      </c>
      <c r="H20" s="875" t="s">
        <v>247</v>
      </c>
      <c r="I20" s="875"/>
      <c r="J20" s="875"/>
      <c r="K20" s="875"/>
      <c r="L20" s="350"/>
      <c r="M20" s="351" t="s">
        <v>96</v>
      </c>
      <c r="N20" s="352" t="s">
        <v>248</v>
      </c>
    </row>
    <row r="21" spans="1:14" x14ac:dyDescent="0.2">
      <c r="A21" s="876"/>
      <c r="B21" s="400">
        <f>B10</f>
        <v>2009</v>
      </c>
      <c r="C21" s="354">
        <f>B21+1</f>
        <v>2010</v>
      </c>
      <c r="D21" s="354">
        <f>C21+1</f>
        <v>2011</v>
      </c>
      <c r="E21" s="354">
        <f>D21+1</f>
        <v>2012</v>
      </c>
      <c r="F21" s="354">
        <f>E21+1</f>
        <v>2013</v>
      </c>
      <c r="G21" s="354">
        <f>F21</f>
        <v>2013</v>
      </c>
      <c r="H21" s="355" t="str">
        <f>H10</f>
        <v>09-10</v>
      </c>
      <c r="I21" s="355" t="str">
        <f>I10</f>
        <v>10-11</v>
      </c>
      <c r="J21" s="355" t="str">
        <f>J10</f>
        <v>11-12</v>
      </c>
      <c r="K21" s="355" t="str">
        <f>K10</f>
        <v>12-13</v>
      </c>
      <c r="L21" s="356"/>
      <c r="M21" s="356" t="str">
        <f>M10</f>
        <v>09-13</v>
      </c>
      <c r="N21" s="357" t="str">
        <f>N10</f>
        <v>09-13</v>
      </c>
    </row>
    <row r="22" spans="1:14" x14ac:dyDescent="0.2">
      <c r="A22" s="401" t="s">
        <v>253</v>
      </c>
      <c r="B22" s="402">
        <v>1.1438911381503718</v>
      </c>
      <c r="C22" s="403">
        <v>0.80870231205470144</v>
      </c>
      <c r="D22" s="404">
        <v>0.94992158046467123</v>
      </c>
      <c r="E22" s="404">
        <v>1.1080228483516901</v>
      </c>
      <c r="F22" s="404">
        <v>0.81338864552275558</v>
      </c>
      <c r="G22" s="423">
        <v>10.610953</v>
      </c>
      <c r="H22" s="404">
        <f t="shared" ref="H22:K28" si="3">C22/B22-1</f>
        <v>-0.29302510957262762</v>
      </c>
      <c r="I22" s="404">
        <f t="shared" si="3"/>
        <v>0.17462453897425934</v>
      </c>
      <c r="J22" s="404">
        <f t="shared" si="3"/>
        <v>0.16643612603229907</v>
      </c>
      <c r="K22" s="404">
        <f t="shared" si="3"/>
        <v>-0.26590986211812906</v>
      </c>
      <c r="L22" s="404"/>
      <c r="M22" s="404">
        <f>F22/B22-1</f>
        <v>-0.28892827438284563</v>
      </c>
      <c r="N22" s="406">
        <f t="shared" ref="N22:N28" si="4">((F22/B22)^(1/4))-1</f>
        <v>-8.1713176799853349E-2</v>
      </c>
    </row>
    <row r="23" spans="1:14" x14ac:dyDescent="0.2">
      <c r="A23" s="401" t="s">
        <v>254</v>
      </c>
      <c r="B23" s="402">
        <v>0.80208758441189898</v>
      </c>
      <c r="C23" s="403">
        <v>0.86639867986029451</v>
      </c>
      <c r="D23" s="404">
        <v>0.81304588009594392</v>
      </c>
      <c r="E23" s="404">
        <v>0.99914946573265562</v>
      </c>
      <c r="F23" s="404">
        <v>0.76319269605376017</v>
      </c>
      <c r="G23" s="423">
        <v>45.591014999999999</v>
      </c>
      <c r="H23" s="404">
        <f t="shared" si="3"/>
        <v>8.0179642096753323E-2</v>
      </c>
      <c r="I23" s="404">
        <f t="shared" si="3"/>
        <v>-6.157996428728818E-2</v>
      </c>
      <c r="J23" s="404">
        <f t="shared" si="3"/>
        <v>0.22889678207919872</v>
      </c>
      <c r="K23" s="404">
        <f t="shared" si="3"/>
        <v>-0.23615762983556543</v>
      </c>
      <c r="L23" s="404"/>
      <c r="M23" s="404">
        <f>F23/B23-1</f>
        <v>-4.849207133240574E-2</v>
      </c>
      <c r="N23" s="406">
        <f t="shared" si="4"/>
        <v>-1.234992084955755E-2</v>
      </c>
    </row>
    <row r="24" spans="1:14" x14ac:dyDescent="0.2">
      <c r="A24" s="401" t="s">
        <v>26</v>
      </c>
      <c r="B24" s="402">
        <v>0.85172400131367332</v>
      </c>
      <c r="C24" s="403">
        <v>0.74021380732733255</v>
      </c>
      <c r="D24" s="404">
        <v>0.8234140351562228</v>
      </c>
      <c r="E24" s="404">
        <v>0.92023203495797967</v>
      </c>
      <c r="F24" s="404">
        <v>0.92807230558892162</v>
      </c>
      <c r="G24" s="423">
        <v>85.636944</v>
      </c>
      <c r="H24" s="404">
        <f t="shared" si="3"/>
        <v>-0.13092292082218049</v>
      </c>
      <c r="I24" s="404">
        <f t="shared" si="3"/>
        <v>0.11240026463340214</v>
      </c>
      <c r="J24" s="404">
        <f t="shared" si="3"/>
        <v>0.11758118718900401</v>
      </c>
      <c r="K24" s="404">
        <f t="shared" si="3"/>
        <v>8.5198844781577687E-3</v>
      </c>
      <c r="L24" s="404"/>
      <c r="M24" s="404">
        <f t="shared" ref="M24:M28" si="5">F24/B24-1</f>
        <v>8.9639723851260511E-2</v>
      </c>
      <c r="N24" s="406">
        <f t="shared" si="4"/>
        <v>2.1693738675473417E-2</v>
      </c>
    </row>
    <row r="25" spans="1:14" x14ac:dyDescent="0.2">
      <c r="A25" s="401" t="s">
        <v>27</v>
      </c>
      <c r="B25" s="402">
        <v>0.73994254287098138</v>
      </c>
      <c r="C25" s="403">
        <v>0.98015770027651961</v>
      </c>
      <c r="D25" s="404">
        <v>1.0574437547849607</v>
      </c>
      <c r="E25" s="404">
        <v>1.040456500267098</v>
      </c>
      <c r="F25" s="404">
        <v>1.0740444527263231</v>
      </c>
      <c r="G25" s="423">
        <v>84.717535999999996</v>
      </c>
      <c r="H25" s="404">
        <f t="shared" si="3"/>
        <v>0.32464028419490787</v>
      </c>
      <c r="I25" s="404">
        <f t="shared" si="3"/>
        <v>7.8850632389703579E-2</v>
      </c>
      <c r="J25" s="404">
        <f t="shared" si="3"/>
        <v>-1.6064452072268476E-2</v>
      </c>
      <c r="K25" s="404">
        <f t="shared" si="3"/>
        <v>3.2281938217121553E-2</v>
      </c>
      <c r="L25" s="404"/>
      <c r="M25" s="404">
        <f t="shared" si="5"/>
        <v>0.45152412585850832</v>
      </c>
      <c r="N25" s="406">
        <f t="shared" si="4"/>
        <v>9.7630243060074617E-2</v>
      </c>
    </row>
    <row r="26" spans="1:14" x14ac:dyDescent="0.2">
      <c r="A26" s="401" t="s">
        <v>28</v>
      </c>
      <c r="B26" s="402">
        <v>0.94475746554428475</v>
      </c>
      <c r="C26" s="403">
        <v>1.150470490490805</v>
      </c>
      <c r="D26" s="404">
        <v>1.1654951634389861</v>
      </c>
      <c r="E26" s="404">
        <v>0.98863661078660336</v>
      </c>
      <c r="F26" s="404">
        <v>1.1203365588339826</v>
      </c>
      <c r="G26" s="423">
        <v>82.879735999999994</v>
      </c>
      <c r="H26" s="404">
        <f t="shared" si="3"/>
        <v>0.21774162411937836</v>
      </c>
      <c r="I26" s="404">
        <f t="shared" si="3"/>
        <v>1.305959003065893E-2</v>
      </c>
      <c r="J26" s="404">
        <f t="shared" si="3"/>
        <v>-0.15174541962965538</v>
      </c>
      <c r="K26" s="404">
        <f t="shared" si="3"/>
        <v>0.13321370725143677</v>
      </c>
      <c r="L26" s="404"/>
      <c r="M26" s="404">
        <f t="shared" si="5"/>
        <v>0.18584567965127952</v>
      </c>
      <c r="N26" s="406">
        <f t="shared" si="4"/>
        <v>4.3535057918650644E-2</v>
      </c>
    </row>
    <row r="27" spans="1:14" x14ac:dyDescent="0.2">
      <c r="A27" s="408" t="s">
        <v>112</v>
      </c>
      <c r="B27" s="409">
        <v>0.80452661831488037</v>
      </c>
      <c r="C27" s="410">
        <v>1.0752850907642559</v>
      </c>
      <c r="D27" s="411">
        <v>0.9991156457854522</v>
      </c>
      <c r="E27" s="411">
        <v>0.78466746324382253</v>
      </c>
      <c r="F27" s="411">
        <v>0.91363463199362616</v>
      </c>
      <c r="G27" s="424">
        <v>53.430864999999997</v>
      </c>
      <c r="H27" s="411">
        <f t="shared" si="3"/>
        <v>0.33654383370993024</v>
      </c>
      <c r="I27" s="411">
        <f t="shared" si="3"/>
        <v>-7.0836511761421805E-2</v>
      </c>
      <c r="J27" s="411">
        <f t="shared" si="3"/>
        <v>-0.21463799856025856</v>
      </c>
      <c r="K27" s="411">
        <f t="shared" si="3"/>
        <v>0.16435901167183897</v>
      </c>
      <c r="L27" s="411"/>
      <c r="M27" s="411">
        <f t="shared" si="5"/>
        <v>0.13561765539501702</v>
      </c>
      <c r="N27" s="413">
        <f t="shared" si="4"/>
        <v>3.2305007372598782E-2</v>
      </c>
    </row>
    <row r="28" spans="1:14" ht="13.5" thickBot="1" x14ac:dyDescent="0.25">
      <c r="A28" s="414" t="s">
        <v>99</v>
      </c>
      <c r="B28" s="415">
        <v>0.84072121304516056</v>
      </c>
      <c r="C28" s="416">
        <v>0.96019970444678182</v>
      </c>
      <c r="D28" s="417">
        <v>0.97818131256677676</v>
      </c>
      <c r="E28" s="417">
        <v>0.95250152628501905</v>
      </c>
      <c r="F28" s="417">
        <v>0.96541426042256573</v>
      </c>
      <c r="G28" s="425">
        <f>SUM(G22:G27)</f>
        <v>362.86704899999995</v>
      </c>
      <c r="H28" s="417">
        <f t="shared" si="3"/>
        <v>0.14211428181865471</v>
      </c>
      <c r="I28" s="417">
        <f t="shared" si="3"/>
        <v>1.872694610998149E-2</v>
      </c>
      <c r="J28" s="417">
        <f t="shared" si="3"/>
        <v>-2.6252583188665857E-2</v>
      </c>
      <c r="K28" s="417">
        <f t="shared" si="3"/>
        <v>1.3556654536722279E-2</v>
      </c>
      <c r="L28" s="417"/>
      <c r="M28" s="417">
        <f t="shared" si="5"/>
        <v>0.14831676118383741</v>
      </c>
      <c r="N28" s="419">
        <f t="shared" si="4"/>
        <v>3.5178935228542318E-2</v>
      </c>
    </row>
    <row r="29" spans="1:14" ht="13.5" thickTop="1" x14ac:dyDescent="0.2"/>
    <row r="30" spans="1:14" ht="15.75" customHeight="1" x14ac:dyDescent="0.2">
      <c r="B30" s="878" t="s">
        <v>123</v>
      </c>
      <c r="C30" s="878"/>
      <c r="D30" s="878"/>
      <c r="E30" s="878"/>
      <c r="F30" s="878"/>
      <c r="G30" s="878"/>
      <c r="H30" s="878"/>
      <c r="I30" s="878"/>
      <c r="J30" s="878"/>
      <c r="K30" s="878"/>
      <c r="L30" s="878"/>
      <c r="M30" s="878"/>
      <c r="N30" s="878"/>
    </row>
    <row r="31" spans="1:14" ht="18" customHeight="1" x14ac:dyDescent="0.2">
      <c r="A31" s="398"/>
      <c r="B31" s="872" t="s">
        <v>111</v>
      </c>
      <c r="C31" s="872"/>
      <c r="D31" s="872"/>
      <c r="E31" s="872"/>
      <c r="F31" s="872"/>
      <c r="G31" s="872"/>
      <c r="H31" s="872"/>
      <c r="I31" s="872"/>
      <c r="J31" s="872"/>
      <c r="K31" s="872"/>
      <c r="L31" s="872"/>
      <c r="M31" s="872"/>
      <c r="N31" s="872"/>
    </row>
    <row r="32" spans="1:14" ht="28.9" customHeight="1" x14ac:dyDescent="0.2">
      <c r="A32" s="876" t="s">
        <v>17</v>
      </c>
      <c r="B32" s="873" t="s">
        <v>94</v>
      </c>
      <c r="C32" s="874"/>
      <c r="D32" s="874"/>
      <c r="E32" s="874"/>
      <c r="F32" s="874"/>
      <c r="G32" s="351" t="s">
        <v>95</v>
      </c>
      <c r="H32" s="875" t="s">
        <v>247</v>
      </c>
      <c r="I32" s="875"/>
      <c r="J32" s="875"/>
      <c r="K32" s="875"/>
      <c r="L32" s="350"/>
      <c r="M32" s="351" t="s">
        <v>96</v>
      </c>
      <c r="N32" s="352" t="s">
        <v>248</v>
      </c>
    </row>
    <row r="33" spans="1:14" x14ac:dyDescent="0.2">
      <c r="A33" s="876"/>
      <c r="B33" s="400">
        <f>B21</f>
        <v>2009</v>
      </c>
      <c r="C33" s="354">
        <f>B33+1</f>
        <v>2010</v>
      </c>
      <c r="D33" s="354">
        <f>C33+1</f>
        <v>2011</v>
      </c>
      <c r="E33" s="354">
        <f>D33+1</f>
        <v>2012</v>
      </c>
      <c r="F33" s="354">
        <f>E33+1</f>
        <v>2013</v>
      </c>
      <c r="G33" s="354">
        <f>F33</f>
        <v>2013</v>
      </c>
      <c r="H33" s="355" t="str">
        <f>H21</f>
        <v>09-10</v>
      </c>
      <c r="I33" s="355" t="str">
        <f>I21</f>
        <v>10-11</v>
      </c>
      <c r="J33" s="355" t="str">
        <f>J21</f>
        <v>11-12</v>
      </c>
      <c r="K33" s="355" t="str">
        <f>K21</f>
        <v>12-13</v>
      </c>
      <c r="L33" s="356"/>
      <c r="M33" s="356" t="str">
        <f>M21</f>
        <v>09-13</v>
      </c>
      <c r="N33" s="357" t="str">
        <f>N21</f>
        <v>09-13</v>
      </c>
    </row>
    <row r="34" spans="1:14" s="407" customFormat="1" x14ac:dyDescent="0.2">
      <c r="A34" s="401" t="s">
        <v>253</v>
      </c>
      <c r="B34" s="402">
        <v>1.4447426720668672</v>
      </c>
      <c r="C34" s="403">
        <v>1.445841080193643</v>
      </c>
      <c r="D34" s="404">
        <v>1.3325584850243695</v>
      </c>
      <c r="E34" s="404">
        <v>1.5403515382495352</v>
      </c>
      <c r="F34" s="404">
        <v>1.4563063928184032</v>
      </c>
      <c r="G34" s="405">
        <v>282</v>
      </c>
      <c r="H34" s="403">
        <f t="shared" ref="H34:K40" si="6">C34/B34-1</f>
        <v>7.6027942415812788E-4</v>
      </c>
      <c r="I34" s="403">
        <f t="shared" si="6"/>
        <v>-7.8350654661231145E-2</v>
      </c>
      <c r="J34" s="403">
        <f t="shared" si="6"/>
        <v>0.1559354096352219</v>
      </c>
      <c r="K34" s="403">
        <f t="shared" si="6"/>
        <v>-5.4562314734103778E-2</v>
      </c>
      <c r="L34" s="404"/>
      <c r="M34" s="403">
        <f>F34/B34-1</f>
        <v>8.0040002798511534E-3</v>
      </c>
      <c r="N34" s="406">
        <f t="shared" ref="N34:N40" si="7">((F34/B34)^(1/4))-1</f>
        <v>1.9950219566788885E-3</v>
      </c>
    </row>
    <row r="35" spans="1:14" s="407" customFormat="1" x14ac:dyDescent="0.2">
      <c r="A35" s="401" t="s">
        <v>254</v>
      </c>
      <c r="B35" s="402">
        <v>1.2028984943925078</v>
      </c>
      <c r="C35" s="403">
        <v>1.2325997994970925</v>
      </c>
      <c r="D35" s="404">
        <v>1.2105624516140931</v>
      </c>
      <c r="E35" s="404">
        <v>1.2876768593714494</v>
      </c>
      <c r="F35" s="404">
        <v>1.3708400799713989</v>
      </c>
      <c r="G35" s="405">
        <v>813</v>
      </c>
      <c r="H35" s="404">
        <f t="shared" si="6"/>
        <v>2.4691447568553571E-2</v>
      </c>
      <c r="I35" s="404">
        <f t="shared" si="6"/>
        <v>-1.7878753421824989E-2</v>
      </c>
      <c r="J35" s="404">
        <f t="shared" si="6"/>
        <v>6.3701304839363315E-2</v>
      </c>
      <c r="K35" s="404">
        <f t="shared" si="6"/>
        <v>6.4583921031666103E-2</v>
      </c>
      <c r="L35" s="404"/>
      <c r="M35" s="404">
        <f>F35/B35-1</f>
        <v>0.1396140957543599</v>
      </c>
      <c r="N35" s="406">
        <f t="shared" si="7"/>
        <v>3.3212027459184945E-2</v>
      </c>
    </row>
    <row r="36" spans="1:14" s="407" customFormat="1" x14ac:dyDescent="0.2">
      <c r="A36" s="401" t="s">
        <v>26</v>
      </c>
      <c r="B36" s="402">
        <v>1.1139009934018202</v>
      </c>
      <c r="C36" s="403">
        <v>1.2237994286616882</v>
      </c>
      <c r="D36" s="404">
        <v>1.2259378386296329</v>
      </c>
      <c r="E36" s="404">
        <v>1.2474341369728876</v>
      </c>
      <c r="F36" s="404">
        <v>1.3464411542262074</v>
      </c>
      <c r="G36" s="405">
        <v>2065</v>
      </c>
      <c r="H36" s="404">
        <f t="shared" si="6"/>
        <v>9.8660864754453126E-2</v>
      </c>
      <c r="I36" s="404">
        <f t="shared" si="6"/>
        <v>1.7473532981489015E-3</v>
      </c>
      <c r="J36" s="404">
        <f t="shared" si="6"/>
        <v>1.7534574483224707E-2</v>
      </c>
      <c r="K36" s="404">
        <f t="shared" si="6"/>
        <v>7.936853282977907E-2</v>
      </c>
      <c r="L36" s="404"/>
      <c r="M36" s="404">
        <f t="shared" ref="M36:M40" si="8">F36/B36-1</f>
        <v>0.20876196556232207</v>
      </c>
      <c r="N36" s="406">
        <f t="shared" si="7"/>
        <v>4.854046801009182E-2</v>
      </c>
    </row>
    <row r="37" spans="1:14" s="407" customFormat="1" x14ac:dyDescent="0.2">
      <c r="A37" s="401" t="s">
        <v>27</v>
      </c>
      <c r="B37" s="402">
        <v>1.1801794904736236</v>
      </c>
      <c r="C37" s="403">
        <v>1.2654117593584704</v>
      </c>
      <c r="D37" s="404">
        <v>1.2697888370298018</v>
      </c>
      <c r="E37" s="404">
        <v>1.2224238249939487</v>
      </c>
      <c r="F37" s="404">
        <v>1.3264774200289837</v>
      </c>
      <c r="G37" s="405">
        <v>2906</v>
      </c>
      <c r="H37" s="404">
        <f t="shared" si="6"/>
        <v>7.221975095554467E-2</v>
      </c>
      <c r="I37" s="404">
        <f t="shared" si="6"/>
        <v>3.4590145373316616E-3</v>
      </c>
      <c r="J37" s="404">
        <f t="shared" si="6"/>
        <v>-3.7301487187937354E-2</v>
      </c>
      <c r="K37" s="404">
        <f t="shared" si="6"/>
        <v>8.512071910538066E-2</v>
      </c>
      <c r="L37" s="404"/>
      <c r="M37" s="404">
        <f t="shared" si="8"/>
        <v>0.12396244023580572</v>
      </c>
      <c r="N37" s="406">
        <f t="shared" si="7"/>
        <v>2.9646030726456774E-2</v>
      </c>
    </row>
    <row r="38" spans="1:14" s="407" customFormat="1" x14ac:dyDescent="0.2">
      <c r="A38" s="401" t="s">
        <v>28</v>
      </c>
      <c r="B38" s="402">
        <v>1.0163392937795466</v>
      </c>
      <c r="C38" s="403">
        <v>1.0619164496822722</v>
      </c>
      <c r="D38" s="404">
        <v>1.0753741021772978</v>
      </c>
      <c r="E38" s="404">
        <v>1.1106820016696992</v>
      </c>
      <c r="F38" s="404">
        <v>1.1388863379544625</v>
      </c>
      <c r="G38" s="405">
        <v>2931</v>
      </c>
      <c r="H38" s="404">
        <f t="shared" si="6"/>
        <v>4.4844429593225765E-2</v>
      </c>
      <c r="I38" s="404">
        <f t="shared" si="6"/>
        <v>1.267298618366075E-2</v>
      </c>
      <c r="J38" s="404">
        <f t="shared" si="6"/>
        <v>3.2833131671028637E-2</v>
      </c>
      <c r="K38" s="404">
        <f t="shared" si="6"/>
        <v>2.5393709668801057E-2</v>
      </c>
      <c r="L38" s="404"/>
      <c r="M38" s="404">
        <f t="shared" si="8"/>
        <v>0.120576902738051</v>
      </c>
      <c r="N38" s="406">
        <f t="shared" si="7"/>
        <v>2.8869792666015526E-2</v>
      </c>
    </row>
    <row r="39" spans="1:14" s="407" customFormat="1" x14ac:dyDescent="0.2">
      <c r="A39" s="408" t="s">
        <v>112</v>
      </c>
      <c r="B39" s="409">
        <v>0.85449560036899885</v>
      </c>
      <c r="C39" s="410">
        <v>0.99208594755457802</v>
      </c>
      <c r="D39" s="411">
        <v>0.92552375737371084</v>
      </c>
      <c r="E39" s="411">
        <v>1.0342584080536183</v>
      </c>
      <c r="F39" s="411">
        <v>0.88987534831610637</v>
      </c>
      <c r="G39" s="412">
        <v>511</v>
      </c>
      <c r="H39" s="411">
        <f t="shared" si="6"/>
        <v>0.16101937461838678</v>
      </c>
      <c r="I39" s="411">
        <f t="shared" si="6"/>
        <v>-6.7093169039374345E-2</v>
      </c>
      <c r="J39" s="411">
        <f t="shared" si="6"/>
        <v>0.11748445117006567</v>
      </c>
      <c r="K39" s="411">
        <f t="shared" si="6"/>
        <v>-0.13960056656365782</v>
      </c>
      <c r="L39" s="411"/>
      <c r="M39" s="411">
        <f t="shared" si="8"/>
        <v>4.140424822764377E-2</v>
      </c>
      <c r="N39" s="413">
        <f t="shared" si="7"/>
        <v>1.0194119863624618E-2</v>
      </c>
    </row>
    <row r="40" spans="1:14" ht="13.5" thickBot="1" x14ac:dyDescent="0.25">
      <c r="A40" s="414" t="s">
        <v>99</v>
      </c>
      <c r="B40" s="415">
        <v>1.0833783538117998</v>
      </c>
      <c r="C40" s="416">
        <v>1.1596669432067388</v>
      </c>
      <c r="D40" s="417">
        <v>1.1610374703168256</v>
      </c>
      <c r="E40" s="417">
        <v>1.1820697102246855</v>
      </c>
      <c r="F40" s="417">
        <v>1.2414323184229106</v>
      </c>
      <c r="G40" s="418">
        <f>SUM(G34:G39)</f>
        <v>9508</v>
      </c>
      <c r="H40" s="417">
        <f t="shared" si="6"/>
        <v>7.0417310006723133E-2</v>
      </c>
      <c r="I40" s="417">
        <f t="shared" si="6"/>
        <v>1.1818282120701351E-3</v>
      </c>
      <c r="J40" s="417">
        <f t="shared" si="6"/>
        <v>1.8115039734351246E-2</v>
      </c>
      <c r="K40" s="417">
        <f t="shared" si="6"/>
        <v>5.0219211003166286E-2</v>
      </c>
      <c r="L40" s="417"/>
      <c r="M40" s="417">
        <f t="shared" si="8"/>
        <v>0.14588990453335859</v>
      </c>
      <c r="N40" s="419">
        <f t="shared" si="7"/>
        <v>3.4631563537303345E-2</v>
      </c>
    </row>
    <row r="41" spans="1:14" ht="13.5" thickTop="1" x14ac:dyDescent="0.2">
      <c r="A41" s="401"/>
      <c r="B41" s="420"/>
      <c r="C41" s="421"/>
      <c r="D41" s="421"/>
      <c r="E41" s="421"/>
      <c r="F41" s="421"/>
      <c r="G41" s="421"/>
      <c r="H41" s="421"/>
      <c r="I41" s="421"/>
      <c r="J41" s="421"/>
      <c r="K41" s="421"/>
      <c r="L41" s="421"/>
      <c r="M41" s="421"/>
      <c r="N41" s="421"/>
    </row>
    <row r="42" spans="1:14" ht="12.75" customHeight="1" x14ac:dyDescent="0.2">
      <c r="A42" s="401"/>
      <c r="B42" s="872" t="s">
        <v>113</v>
      </c>
      <c r="C42" s="872"/>
      <c r="D42" s="872"/>
      <c r="E42" s="872"/>
      <c r="F42" s="872"/>
      <c r="G42" s="872"/>
      <c r="H42" s="872"/>
      <c r="I42" s="872"/>
      <c r="J42" s="872"/>
      <c r="K42" s="872"/>
      <c r="L42" s="872"/>
      <c r="M42" s="872"/>
      <c r="N42" s="872"/>
    </row>
    <row r="43" spans="1:14" s="422" customFormat="1" ht="28.9" customHeight="1" x14ac:dyDescent="0.2">
      <c r="A43" s="876" t="s">
        <v>17</v>
      </c>
      <c r="B43" s="873" t="s">
        <v>94</v>
      </c>
      <c r="C43" s="874"/>
      <c r="D43" s="874"/>
      <c r="E43" s="874"/>
      <c r="F43" s="874"/>
      <c r="G43" s="351" t="s">
        <v>101</v>
      </c>
      <c r="H43" s="875" t="s">
        <v>247</v>
      </c>
      <c r="I43" s="875"/>
      <c r="J43" s="875"/>
      <c r="K43" s="875"/>
      <c r="L43" s="350"/>
      <c r="M43" s="351" t="s">
        <v>96</v>
      </c>
      <c r="N43" s="352" t="s">
        <v>248</v>
      </c>
    </row>
    <row r="44" spans="1:14" x14ac:dyDescent="0.2">
      <c r="A44" s="876"/>
      <c r="B44" s="400">
        <f>B33</f>
        <v>2009</v>
      </c>
      <c r="C44" s="354">
        <f>B44+1</f>
        <v>2010</v>
      </c>
      <c r="D44" s="354">
        <f>C44+1</f>
        <v>2011</v>
      </c>
      <c r="E44" s="354">
        <f>D44+1</f>
        <v>2012</v>
      </c>
      <c r="F44" s="354">
        <f>E44+1</f>
        <v>2013</v>
      </c>
      <c r="G44" s="354">
        <f>F44</f>
        <v>2013</v>
      </c>
      <c r="H44" s="355" t="str">
        <f>H33</f>
        <v>09-10</v>
      </c>
      <c r="I44" s="355" t="str">
        <f>I33</f>
        <v>10-11</v>
      </c>
      <c r="J44" s="355" t="str">
        <f>J33</f>
        <v>11-12</v>
      </c>
      <c r="K44" s="355" t="str">
        <f>K33</f>
        <v>12-13</v>
      </c>
      <c r="L44" s="356"/>
      <c r="M44" s="356" t="str">
        <f>M33</f>
        <v>09-13</v>
      </c>
      <c r="N44" s="357" t="str">
        <f>N33</f>
        <v>09-13</v>
      </c>
    </row>
    <row r="45" spans="1:14" x14ac:dyDescent="0.2">
      <c r="A45" s="401" t="s">
        <v>253</v>
      </c>
      <c r="B45" s="402">
        <v>1.2938785027658377</v>
      </c>
      <c r="C45" s="403">
        <v>1.2392417922348622</v>
      </c>
      <c r="D45" s="404">
        <v>1.3321722079904941</v>
      </c>
      <c r="E45" s="404">
        <v>1.3412091214353259</v>
      </c>
      <c r="F45" s="404">
        <v>1.2927853639066751</v>
      </c>
      <c r="G45" s="423">
        <v>9.3633819999999996</v>
      </c>
      <c r="H45" s="403">
        <f t="shared" ref="H45:K51" si="9">C45/B45-1</f>
        <v>-4.2227079601509954E-2</v>
      </c>
      <c r="I45" s="403">
        <f t="shared" si="9"/>
        <v>7.4989736738978241E-2</v>
      </c>
      <c r="J45" s="403">
        <f t="shared" si="9"/>
        <v>6.7835925345294257E-3</v>
      </c>
      <c r="K45" s="403">
        <f t="shared" si="9"/>
        <v>-3.6104554282205492E-2</v>
      </c>
      <c r="L45" s="404"/>
      <c r="M45" s="403">
        <f>F45/B45-1</f>
        <v>-8.4485433278769229E-4</v>
      </c>
      <c r="N45" s="406">
        <f t="shared" ref="N45:N51" si="10">((F45/B45)^(1/4))-1</f>
        <v>-2.1128053296137761E-4</v>
      </c>
    </row>
    <row r="46" spans="1:14" x14ac:dyDescent="0.2">
      <c r="A46" s="401" t="s">
        <v>254</v>
      </c>
      <c r="B46" s="402">
        <v>1.1117505766335447</v>
      </c>
      <c r="C46" s="403">
        <v>1.14045514999471</v>
      </c>
      <c r="D46" s="404">
        <v>1.1063050031977379</v>
      </c>
      <c r="E46" s="404">
        <v>1.1914906198407753</v>
      </c>
      <c r="F46" s="404">
        <v>1.253268135395551</v>
      </c>
      <c r="G46" s="423">
        <v>28.812605999999999</v>
      </c>
      <c r="H46" s="404">
        <f t="shared" si="9"/>
        <v>2.5819256553106129E-2</v>
      </c>
      <c r="I46" s="404">
        <f t="shared" si="9"/>
        <v>-2.994431372170181E-2</v>
      </c>
      <c r="J46" s="404">
        <f t="shared" si="9"/>
        <v>7.7000118770873538E-2</v>
      </c>
      <c r="K46" s="404">
        <f t="shared" si="9"/>
        <v>5.1848931519940411E-2</v>
      </c>
      <c r="L46" s="404"/>
      <c r="M46" s="404">
        <f>F46/B46-1</f>
        <v>0.12729254361219322</v>
      </c>
      <c r="N46" s="406">
        <f t="shared" si="10"/>
        <v>3.0407849925479624E-2</v>
      </c>
    </row>
    <row r="47" spans="1:14" x14ac:dyDescent="0.2">
      <c r="A47" s="401" t="s">
        <v>26</v>
      </c>
      <c r="B47" s="402">
        <v>1.0407579471816808</v>
      </c>
      <c r="C47" s="403">
        <v>1.1791605105158387</v>
      </c>
      <c r="D47" s="404">
        <v>1.1541683637274138</v>
      </c>
      <c r="E47" s="404">
        <v>1.2048283683424166</v>
      </c>
      <c r="F47" s="404">
        <v>1.2852487086081796</v>
      </c>
      <c r="G47" s="423">
        <v>60.622207000000003</v>
      </c>
      <c r="H47" s="404">
        <f t="shared" si="9"/>
        <v>0.13298247081268499</v>
      </c>
      <c r="I47" s="404">
        <f t="shared" si="9"/>
        <v>-2.1194864113530887E-2</v>
      </c>
      <c r="J47" s="404">
        <f t="shared" si="9"/>
        <v>4.3893080253382788E-2</v>
      </c>
      <c r="K47" s="404">
        <f t="shared" si="9"/>
        <v>6.6748378755726145E-2</v>
      </c>
      <c r="L47" s="404"/>
      <c r="M47" s="404">
        <f t="shared" ref="M47:M51" si="11">F47/B47-1</f>
        <v>0.23491606486269667</v>
      </c>
      <c r="N47" s="406">
        <f t="shared" si="10"/>
        <v>5.4166862360672141E-2</v>
      </c>
    </row>
    <row r="48" spans="1:14" x14ac:dyDescent="0.2">
      <c r="A48" s="401" t="s">
        <v>27</v>
      </c>
      <c r="B48" s="402">
        <v>1.0795685016256211</v>
      </c>
      <c r="C48" s="403">
        <v>1.2242013083330057</v>
      </c>
      <c r="D48" s="404">
        <v>1.2209921185706791</v>
      </c>
      <c r="E48" s="404">
        <v>1.2020390122489353</v>
      </c>
      <c r="F48" s="404">
        <v>1.2824873632569422</v>
      </c>
      <c r="G48" s="423">
        <v>62.407801999999997</v>
      </c>
      <c r="H48" s="404">
        <f t="shared" si="9"/>
        <v>0.1339727923606473</v>
      </c>
      <c r="I48" s="404">
        <f t="shared" si="9"/>
        <v>-2.6214559161813478E-3</v>
      </c>
      <c r="J48" s="404">
        <f t="shared" si="9"/>
        <v>-1.5522709797611833E-2</v>
      </c>
      <c r="K48" s="404">
        <f t="shared" si="9"/>
        <v>6.6926572422548514E-2</v>
      </c>
      <c r="L48" s="404"/>
      <c r="M48" s="404">
        <f t="shared" si="11"/>
        <v>0.18796293271410258</v>
      </c>
      <c r="N48" s="406">
        <f t="shared" si="10"/>
        <v>4.4000537971455644E-2</v>
      </c>
    </row>
    <row r="49" spans="1:14" x14ac:dyDescent="0.2">
      <c r="A49" s="401" t="s">
        <v>28</v>
      </c>
      <c r="B49" s="402">
        <v>0.92638156252368897</v>
      </c>
      <c r="C49" s="403">
        <v>1.1027860287149245</v>
      </c>
      <c r="D49" s="404">
        <v>1.0729330411996025</v>
      </c>
      <c r="E49" s="404">
        <v>1.146270339846567</v>
      </c>
      <c r="F49" s="404">
        <v>1.155858126594363</v>
      </c>
      <c r="G49" s="423">
        <v>44.682077</v>
      </c>
      <c r="H49" s="404">
        <f t="shared" si="9"/>
        <v>0.19042311864526629</v>
      </c>
      <c r="I49" s="404">
        <f t="shared" si="9"/>
        <v>-2.7070516616999218E-2</v>
      </c>
      <c r="J49" s="404">
        <f t="shared" si="9"/>
        <v>6.8352167219092319E-2</v>
      </c>
      <c r="K49" s="404">
        <f t="shared" si="9"/>
        <v>8.3643329278495493E-3</v>
      </c>
      <c r="L49" s="404"/>
      <c r="M49" s="404">
        <f t="shared" si="11"/>
        <v>0.24771279282105318</v>
      </c>
      <c r="N49" s="406">
        <f t="shared" si="10"/>
        <v>5.6887245770327999E-2</v>
      </c>
    </row>
    <row r="50" spans="1:14" x14ac:dyDescent="0.2">
      <c r="A50" s="408" t="s">
        <v>112</v>
      </c>
      <c r="B50" s="409">
        <v>0.76017484865737095</v>
      </c>
      <c r="C50" s="410">
        <v>0.85259002107210524</v>
      </c>
      <c r="D50" s="411">
        <v>0.93159410433760914</v>
      </c>
      <c r="E50" s="411">
        <v>1.0192437864272506</v>
      </c>
      <c r="F50" s="411">
        <v>0.79916740538493247</v>
      </c>
      <c r="G50" s="424">
        <v>11.780791000000001</v>
      </c>
      <c r="H50" s="411">
        <f t="shared" si="9"/>
        <v>0.12157094197204632</v>
      </c>
      <c r="I50" s="411">
        <f t="shared" si="9"/>
        <v>9.2663626494430051E-2</v>
      </c>
      <c r="J50" s="411">
        <f t="shared" si="9"/>
        <v>9.4085698569295717E-2</v>
      </c>
      <c r="K50" s="411">
        <f t="shared" si="9"/>
        <v>-0.21592123883703085</v>
      </c>
      <c r="L50" s="411"/>
      <c r="M50" s="411">
        <f t="shared" si="11"/>
        <v>5.1294194745367561E-2</v>
      </c>
      <c r="N50" s="413">
        <f t="shared" si="10"/>
        <v>1.2584013549909345E-2</v>
      </c>
    </row>
    <row r="51" spans="1:14" ht="13.5" thickBot="1" x14ac:dyDescent="0.25">
      <c r="A51" s="414" t="s">
        <v>99</v>
      </c>
      <c r="B51" s="415">
        <v>1.0079684373270223</v>
      </c>
      <c r="C51" s="416">
        <v>1.138888938255108</v>
      </c>
      <c r="D51" s="417">
        <v>1.130056735404021</v>
      </c>
      <c r="E51" s="417">
        <v>1.1765308962568086</v>
      </c>
      <c r="F51" s="417">
        <v>1.2125549397097954</v>
      </c>
      <c r="G51" s="425">
        <f>SUM(G45:G50)</f>
        <v>217.66886499999998</v>
      </c>
      <c r="H51" s="417">
        <f t="shared" si="9"/>
        <v>0.12988551633151002</v>
      </c>
      <c r="I51" s="417">
        <f t="shared" si="9"/>
        <v>-7.7551046062654949E-3</v>
      </c>
      <c r="J51" s="417">
        <f t="shared" si="9"/>
        <v>4.1125511133007109E-2</v>
      </c>
      <c r="K51" s="417">
        <f t="shared" si="9"/>
        <v>3.0618867356224211E-2</v>
      </c>
      <c r="L51" s="417"/>
      <c r="M51" s="417">
        <f t="shared" si="11"/>
        <v>0.20296915538873916</v>
      </c>
      <c r="N51" s="419">
        <f t="shared" si="10"/>
        <v>4.7281960866503603E-2</v>
      </c>
    </row>
    <row r="52" spans="1:14" ht="7.5" customHeight="1" thickTop="1" x14ac:dyDescent="0.2"/>
    <row r="54" spans="1:14" x14ac:dyDescent="0.2">
      <c r="A54" s="780" t="s">
        <v>255</v>
      </c>
    </row>
    <row r="55" spans="1:14" x14ac:dyDescent="0.2">
      <c r="A55" s="780" t="s">
        <v>256</v>
      </c>
    </row>
  </sheetData>
  <mergeCells count="23">
    <mergeCell ref="A43:A44"/>
    <mergeCell ref="B43:F43"/>
    <mergeCell ref="H43:K43"/>
    <mergeCell ref="B30:N30"/>
    <mergeCell ref="B31:N31"/>
    <mergeCell ref="A32:A33"/>
    <mergeCell ref="B32:F32"/>
    <mergeCell ref="H32:K32"/>
    <mergeCell ref="B42:N42"/>
    <mergeCell ref="A20:A21"/>
    <mergeCell ref="B20:F20"/>
    <mergeCell ref="H20:K20"/>
    <mergeCell ref="B1:N1"/>
    <mergeCell ref="B2:N2"/>
    <mergeCell ref="B3:N3"/>
    <mergeCell ref="B4:N4"/>
    <mergeCell ref="B5:N5"/>
    <mergeCell ref="B7:N7"/>
    <mergeCell ref="B8:N8"/>
    <mergeCell ref="A9:A10"/>
    <mergeCell ref="B9:F9"/>
    <mergeCell ref="H9:K9"/>
    <mergeCell ref="B19:N19"/>
  </mergeCells>
  <printOptions horizontalCentered="1" verticalCentered="1"/>
  <pageMargins left="0.25" right="0.25" top="0.25" bottom="0.25" header="0.05" footer="0.05"/>
  <pageSetup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workbookViewId="0"/>
  </sheetViews>
  <sheetFormatPr defaultColWidth="9.140625" defaultRowHeight="12.75" x14ac:dyDescent="0.2"/>
  <cols>
    <col min="1" max="1" width="47.85546875" style="394" bestFit="1" customWidth="1"/>
    <col min="2" max="6" width="7.28515625" style="395" bestFit="1" customWidth="1"/>
    <col min="7" max="7" width="7.42578125" style="395" bestFit="1" customWidth="1"/>
    <col min="8" max="11" width="7.28515625" style="395" bestFit="1" customWidth="1"/>
    <col min="12" max="12" width="1.85546875" style="395" customWidth="1"/>
    <col min="13" max="13" width="7.28515625" style="395" bestFit="1" customWidth="1"/>
    <col min="14" max="14" width="7.42578125" style="395" bestFit="1" customWidth="1"/>
    <col min="15" max="244" width="9.140625" style="395"/>
    <col min="245" max="245" width="8" style="395" customWidth="1"/>
    <col min="246" max="253" width="8.28515625" style="395" customWidth="1"/>
    <col min="254" max="254" width="1.7109375" style="395" customWidth="1"/>
    <col min="255" max="256" width="9.28515625" style="395" customWidth="1"/>
    <col min="257" max="257" width="2.42578125" style="395" customWidth="1"/>
    <col min="258" max="265" width="8.28515625" style="395" customWidth="1"/>
    <col min="266" max="266" width="1.7109375" style="395" customWidth="1"/>
    <col min="267" max="268" width="9.28515625" style="395" customWidth="1"/>
    <col min="269" max="500" width="9.140625" style="395"/>
    <col min="501" max="501" width="8" style="395" customWidth="1"/>
    <col min="502" max="509" width="8.28515625" style="395" customWidth="1"/>
    <col min="510" max="510" width="1.7109375" style="395" customWidth="1"/>
    <col min="511" max="512" width="9.28515625" style="395" customWidth="1"/>
    <col min="513" max="513" width="2.42578125" style="395" customWidth="1"/>
    <col min="514" max="521" width="8.28515625" style="395" customWidth="1"/>
    <col min="522" max="522" width="1.7109375" style="395" customWidth="1"/>
    <col min="523" max="524" width="9.28515625" style="395" customWidth="1"/>
    <col min="525" max="756" width="9.140625" style="395"/>
    <col min="757" max="757" width="8" style="395" customWidth="1"/>
    <col min="758" max="765" width="8.28515625" style="395" customWidth="1"/>
    <col min="766" max="766" width="1.7109375" style="395" customWidth="1"/>
    <col min="767" max="768" width="9.28515625" style="395" customWidth="1"/>
    <col min="769" max="769" width="2.42578125" style="395" customWidth="1"/>
    <col min="770" max="777" width="8.28515625" style="395" customWidth="1"/>
    <col min="778" max="778" width="1.7109375" style="395" customWidth="1"/>
    <col min="779" max="780" width="9.28515625" style="395" customWidth="1"/>
    <col min="781" max="1012" width="9.140625" style="395"/>
    <col min="1013" max="1013" width="8" style="395" customWidth="1"/>
    <col min="1014" max="1021" width="8.28515625" style="395" customWidth="1"/>
    <col min="1022" max="1022" width="1.7109375" style="395" customWidth="1"/>
    <col min="1023" max="1024" width="9.28515625" style="395" customWidth="1"/>
    <col min="1025" max="1025" width="2.42578125" style="395" customWidth="1"/>
    <col min="1026" max="1033" width="8.28515625" style="395" customWidth="1"/>
    <col min="1034" max="1034" width="1.7109375" style="395" customWidth="1"/>
    <col min="1035" max="1036" width="9.28515625" style="395" customWidth="1"/>
    <col min="1037" max="1268" width="9.140625" style="395"/>
    <col min="1269" max="1269" width="8" style="395" customWidth="1"/>
    <col min="1270" max="1277" width="8.28515625" style="395" customWidth="1"/>
    <col min="1278" max="1278" width="1.7109375" style="395" customWidth="1"/>
    <col min="1279" max="1280" width="9.28515625" style="395" customWidth="1"/>
    <col min="1281" max="1281" width="2.42578125" style="395" customWidth="1"/>
    <col min="1282" max="1289" width="8.28515625" style="395" customWidth="1"/>
    <col min="1290" max="1290" width="1.7109375" style="395" customWidth="1"/>
    <col min="1291" max="1292" width="9.28515625" style="395" customWidth="1"/>
    <col min="1293" max="1524" width="9.140625" style="395"/>
    <col min="1525" max="1525" width="8" style="395" customWidth="1"/>
    <col min="1526" max="1533" width="8.28515625" style="395" customWidth="1"/>
    <col min="1534" max="1534" width="1.7109375" style="395" customWidth="1"/>
    <col min="1535" max="1536" width="9.28515625" style="395" customWidth="1"/>
    <col min="1537" max="1537" width="2.42578125" style="395" customWidth="1"/>
    <col min="1538" max="1545" width="8.28515625" style="395" customWidth="1"/>
    <col min="1546" max="1546" width="1.7109375" style="395" customWidth="1"/>
    <col min="1547" max="1548" width="9.28515625" style="395" customWidth="1"/>
    <col min="1549" max="1780" width="9.140625" style="395"/>
    <col min="1781" max="1781" width="8" style="395" customWidth="1"/>
    <col min="1782" max="1789" width="8.28515625" style="395" customWidth="1"/>
    <col min="1790" max="1790" width="1.7109375" style="395" customWidth="1"/>
    <col min="1791" max="1792" width="9.28515625" style="395" customWidth="1"/>
    <col min="1793" max="1793" width="2.42578125" style="395" customWidth="1"/>
    <col min="1794" max="1801" width="8.28515625" style="395" customWidth="1"/>
    <col min="1802" max="1802" width="1.7109375" style="395" customWidth="1"/>
    <col min="1803" max="1804" width="9.28515625" style="395" customWidth="1"/>
    <col min="1805" max="2036" width="9.140625" style="395"/>
    <col min="2037" max="2037" width="8" style="395" customWidth="1"/>
    <col min="2038" max="2045" width="8.28515625" style="395" customWidth="1"/>
    <col min="2046" max="2046" width="1.7109375" style="395" customWidth="1"/>
    <col min="2047" max="2048" width="9.28515625" style="395" customWidth="1"/>
    <col min="2049" max="2049" width="2.42578125" style="395" customWidth="1"/>
    <col min="2050" max="2057" width="8.28515625" style="395" customWidth="1"/>
    <col min="2058" max="2058" width="1.7109375" style="395" customWidth="1"/>
    <col min="2059" max="2060" width="9.28515625" style="395" customWidth="1"/>
    <col min="2061" max="2292" width="9.140625" style="395"/>
    <col min="2293" max="2293" width="8" style="395" customWidth="1"/>
    <col min="2294" max="2301" width="8.28515625" style="395" customWidth="1"/>
    <col min="2302" max="2302" width="1.7109375" style="395" customWidth="1"/>
    <col min="2303" max="2304" width="9.28515625" style="395" customWidth="1"/>
    <col min="2305" max="2305" width="2.42578125" style="395" customWidth="1"/>
    <col min="2306" max="2313" width="8.28515625" style="395" customWidth="1"/>
    <col min="2314" max="2314" width="1.7109375" style="395" customWidth="1"/>
    <col min="2315" max="2316" width="9.28515625" style="395" customWidth="1"/>
    <col min="2317" max="2548" width="9.140625" style="395"/>
    <col min="2549" max="2549" width="8" style="395" customWidth="1"/>
    <col min="2550" max="2557" width="8.28515625" style="395" customWidth="1"/>
    <col min="2558" max="2558" width="1.7109375" style="395" customWidth="1"/>
    <col min="2559" max="2560" width="9.28515625" style="395" customWidth="1"/>
    <col min="2561" max="2561" width="2.42578125" style="395" customWidth="1"/>
    <col min="2562" max="2569" width="8.28515625" style="395" customWidth="1"/>
    <col min="2570" max="2570" width="1.7109375" style="395" customWidth="1"/>
    <col min="2571" max="2572" width="9.28515625" style="395" customWidth="1"/>
    <col min="2573" max="2804" width="9.140625" style="395"/>
    <col min="2805" max="2805" width="8" style="395" customWidth="1"/>
    <col min="2806" max="2813" width="8.28515625" style="395" customWidth="1"/>
    <col min="2814" max="2814" width="1.7109375" style="395" customWidth="1"/>
    <col min="2815" max="2816" width="9.28515625" style="395" customWidth="1"/>
    <col min="2817" max="2817" width="2.42578125" style="395" customWidth="1"/>
    <col min="2818" max="2825" width="8.28515625" style="395" customWidth="1"/>
    <col min="2826" max="2826" width="1.7109375" style="395" customWidth="1"/>
    <col min="2827" max="2828" width="9.28515625" style="395" customWidth="1"/>
    <col min="2829" max="3060" width="9.140625" style="395"/>
    <col min="3061" max="3061" width="8" style="395" customWidth="1"/>
    <col min="3062" max="3069" width="8.28515625" style="395" customWidth="1"/>
    <col min="3070" max="3070" width="1.7109375" style="395" customWidth="1"/>
    <col min="3071" max="3072" width="9.28515625" style="395" customWidth="1"/>
    <col min="3073" max="3073" width="2.42578125" style="395" customWidth="1"/>
    <col min="3074" max="3081" width="8.28515625" style="395" customWidth="1"/>
    <col min="3082" max="3082" width="1.7109375" style="395" customWidth="1"/>
    <col min="3083" max="3084" width="9.28515625" style="395" customWidth="1"/>
    <col min="3085" max="3316" width="9.140625" style="395"/>
    <col min="3317" max="3317" width="8" style="395" customWidth="1"/>
    <col min="3318" max="3325" width="8.28515625" style="395" customWidth="1"/>
    <col min="3326" max="3326" width="1.7109375" style="395" customWidth="1"/>
    <col min="3327" max="3328" width="9.28515625" style="395" customWidth="1"/>
    <col min="3329" max="3329" width="2.42578125" style="395" customWidth="1"/>
    <col min="3330" max="3337" width="8.28515625" style="395" customWidth="1"/>
    <col min="3338" max="3338" width="1.7109375" style="395" customWidth="1"/>
    <col min="3339" max="3340" width="9.28515625" style="395" customWidth="1"/>
    <col min="3341" max="3572" width="9.140625" style="395"/>
    <col min="3573" max="3573" width="8" style="395" customWidth="1"/>
    <col min="3574" max="3581" width="8.28515625" style="395" customWidth="1"/>
    <col min="3582" max="3582" width="1.7109375" style="395" customWidth="1"/>
    <col min="3583" max="3584" width="9.28515625" style="395" customWidth="1"/>
    <col min="3585" max="3585" width="2.42578125" style="395" customWidth="1"/>
    <col min="3586" max="3593" width="8.28515625" style="395" customWidth="1"/>
    <col min="3594" max="3594" width="1.7109375" style="395" customWidth="1"/>
    <col min="3595" max="3596" width="9.28515625" style="395" customWidth="1"/>
    <col min="3597" max="3828" width="9.140625" style="395"/>
    <col min="3829" max="3829" width="8" style="395" customWidth="1"/>
    <col min="3830" max="3837" width="8.28515625" style="395" customWidth="1"/>
    <col min="3838" max="3838" width="1.7109375" style="395" customWidth="1"/>
    <col min="3839" max="3840" width="9.28515625" style="395" customWidth="1"/>
    <col min="3841" max="3841" width="2.42578125" style="395" customWidth="1"/>
    <col min="3842" max="3849" width="8.28515625" style="395" customWidth="1"/>
    <col min="3850" max="3850" width="1.7109375" style="395" customWidth="1"/>
    <col min="3851" max="3852" width="9.28515625" style="395" customWidth="1"/>
    <col min="3853" max="4084" width="9.140625" style="395"/>
    <col min="4085" max="4085" width="8" style="395" customWidth="1"/>
    <col min="4086" max="4093" width="8.28515625" style="395" customWidth="1"/>
    <col min="4094" max="4094" width="1.7109375" style="395" customWidth="1"/>
    <col min="4095" max="4096" width="9.28515625" style="395" customWidth="1"/>
    <col min="4097" max="4097" width="2.42578125" style="395" customWidth="1"/>
    <col min="4098" max="4105" width="8.28515625" style="395" customWidth="1"/>
    <col min="4106" max="4106" width="1.7109375" style="395" customWidth="1"/>
    <col min="4107" max="4108" width="9.28515625" style="395" customWidth="1"/>
    <col min="4109" max="4340" width="9.140625" style="395"/>
    <col min="4341" max="4341" width="8" style="395" customWidth="1"/>
    <col min="4342" max="4349" width="8.28515625" style="395" customWidth="1"/>
    <col min="4350" max="4350" width="1.7109375" style="395" customWidth="1"/>
    <col min="4351" max="4352" width="9.28515625" style="395" customWidth="1"/>
    <col min="4353" max="4353" width="2.42578125" style="395" customWidth="1"/>
    <col min="4354" max="4361" width="8.28515625" style="395" customWidth="1"/>
    <col min="4362" max="4362" width="1.7109375" style="395" customWidth="1"/>
    <col min="4363" max="4364" width="9.28515625" style="395" customWidth="1"/>
    <col min="4365" max="4596" width="9.140625" style="395"/>
    <col min="4597" max="4597" width="8" style="395" customWidth="1"/>
    <col min="4598" max="4605" width="8.28515625" style="395" customWidth="1"/>
    <col min="4606" max="4606" width="1.7109375" style="395" customWidth="1"/>
    <col min="4607" max="4608" width="9.28515625" style="395" customWidth="1"/>
    <col min="4609" max="4609" width="2.42578125" style="395" customWidth="1"/>
    <col min="4610" max="4617" width="8.28515625" style="395" customWidth="1"/>
    <col min="4618" max="4618" width="1.7109375" style="395" customWidth="1"/>
    <col min="4619" max="4620" width="9.28515625" style="395" customWidth="1"/>
    <col min="4621" max="4852" width="9.140625" style="395"/>
    <col min="4853" max="4853" width="8" style="395" customWidth="1"/>
    <col min="4854" max="4861" width="8.28515625" style="395" customWidth="1"/>
    <col min="4862" max="4862" width="1.7109375" style="395" customWidth="1"/>
    <col min="4863" max="4864" width="9.28515625" style="395" customWidth="1"/>
    <col min="4865" max="4865" width="2.42578125" style="395" customWidth="1"/>
    <col min="4866" max="4873" width="8.28515625" style="395" customWidth="1"/>
    <col min="4874" max="4874" width="1.7109375" style="395" customWidth="1"/>
    <col min="4875" max="4876" width="9.28515625" style="395" customWidth="1"/>
    <col min="4877" max="5108" width="9.140625" style="395"/>
    <col min="5109" max="5109" width="8" style="395" customWidth="1"/>
    <col min="5110" max="5117" width="8.28515625" style="395" customWidth="1"/>
    <col min="5118" max="5118" width="1.7109375" style="395" customWidth="1"/>
    <col min="5119" max="5120" width="9.28515625" style="395" customWidth="1"/>
    <col min="5121" max="5121" width="2.42578125" style="395" customWidth="1"/>
    <col min="5122" max="5129" width="8.28515625" style="395" customWidth="1"/>
    <col min="5130" max="5130" width="1.7109375" style="395" customWidth="1"/>
    <col min="5131" max="5132" width="9.28515625" style="395" customWidth="1"/>
    <col min="5133" max="5364" width="9.140625" style="395"/>
    <col min="5365" max="5365" width="8" style="395" customWidth="1"/>
    <col min="5366" max="5373" width="8.28515625" style="395" customWidth="1"/>
    <col min="5374" max="5374" width="1.7109375" style="395" customWidth="1"/>
    <col min="5375" max="5376" width="9.28515625" style="395" customWidth="1"/>
    <col min="5377" max="5377" width="2.42578125" style="395" customWidth="1"/>
    <col min="5378" max="5385" width="8.28515625" style="395" customWidth="1"/>
    <col min="5386" max="5386" width="1.7109375" style="395" customWidth="1"/>
    <col min="5387" max="5388" width="9.28515625" style="395" customWidth="1"/>
    <col min="5389" max="5620" width="9.140625" style="395"/>
    <col min="5621" max="5621" width="8" style="395" customWidth="1"/>
    <col min="5622" max="5629" width="8.28515625" style="395" customWidth="1"/>
    <col min="5630" max="5630" width="1.7109375" style="395" customWidth="1"/>
    <col min="5631" max="5632" width="9.28515625" style="395" customWidth="1"/>
    <col min="5633" max="5633" width="2.42578125" style="395" customWidth="1"/>
    <col min="5634" max="5641" width="8.28515625" style="395" customWidth="1"/>
    <col min="5642" max="5642" width="1.7109375" style="395" customWidth="1"/>
    <col min="5643" max="5644" width="9.28515625" style="395" customWidth="1"/>
    <col min="5645" max="5876" width="9.140625" style="395"/>
    <col min="5877" max="5877" width="8" style="395" customWidth="1"/>
    <col min="5878" max="5885" width="8.28515625" style="395" customWidth="1"/>
    <col min="5886" max="5886" width="1.7109375" style="395" customWidth="1"/>
    <col min="5887" max="5888" width="9.28515625" style="395" customWidth="1"/>
    <col min="5889" max="5889" width="2.42578125" style="395" customWidth="1"/>
    <col min="5890" max="5897" width="8.28515625" style="395" customWidth="1"/>
    <col min="5898" max="5898" width="1.7109375" style="395" customWidth="1"/>
    <col min="5899" max="5900" width="9.28515625" style="395" customWidth="1"/>
    <col min="5901" max="6132" width="9.140625" style="395"/>
    <col min="6133" max="6133" width="8" style="395" customWidth="1"/>
    <col min="6134" max="6141" width="8.28515625" style="395" customWidth="1"/>
    <col min="6142" max="6142" width="1.7109375" style="395" customWidth="1"/>
    <col min="6143" max="6144" width="9.28515625" style="395" customWidth="1"/>
    <col min="6145" max="6145" width="2.42578125" style="395" customWidth="1"/>
    <col min="6146" max="6153" width="8.28515625" style="395" customWidth="1"/>
    <col min="6154" max="6154" width="1.7109375" style="395" customWidth="1"/>
    <col min="6155" max="6156" width="9.28515625" style="395" customWidth="1"/>
    <col min="6157" max="6388" width="9.140625" style="395"/>
    <col min="6389" max="6389" width="8" style="395" customWidth="1"/>
    <col min="6390" max="6397" width="8.28515625" style="395" customWidth="1"/>
    <col min="6398" max="6398" width="1.7109375" style="395" customWidth="1"/>
    <col min="6399" max="6400" width="9.28515625" style="395" customWidth="1"/>
    <col min="6401" max="6401" width="2.42578125" style="395" customWidth="1"/>
    <col min="6402" max="6409" width="8.28515625" style="395" customWidth="1"/>
    <col min="6410" max="6410" width="1.7109375" style="395" customWidth="1"/>
    <col min="6411" max="6412" width="9.28515625" style="395" customWidth="1"/>
    <col min="6413" max="6644" width="9.140625" style="395"/>
    <col min="6645" max="6645" width="8" style="395" customWidth="1"/>
    <col min="6646" max="6653" width="8.28515625" style="395" customWidth="1"/>
    <col min="6654" max="6654" width="1.7109375" style="395" customWidth="1"/>
    <col min="6655" max="6656" width="9.28515625" style="395" customWidth="1"/>
    <col min="6657" max="6657" width="2.42578125" style="395" customWidth="1"/>
    <col min="6658" max="6665" width="8.28515625" style="395" customWidth="1"/>
    <col min="6666" max="6666" width="1.7109375" style="395" customWidth="1"/>
    <col min="6667" max="6668" width="9.28515625" style="395" customWidth="1"/>
    <col min="6669" max="6900" width="9.140625" style="395"/>
    <col min="6901" max="6901" width="8" style="395" customWidth="1"/>
    <col min="6902" max="6909" width="8.28515625" style="395" customWidth="1"/>
    <col min="6910" max="6910" width="1.7109375" style="395" customWidth="1"/>
    <col min="6911" max="6912" width="9.28515625" style="395" customWidth="1"/>
    <col min="6913" max="6913" width="2.42578125" style="395" customWidth="1"/>
    <col min="6914" max="6921" width="8.28515625" style="395" customWidth="1"/>
    <col min="6922" max="6922" width="1.7109375" style="395" customWidth="1"/>
    <col min="6923" max="6924" width="9.28515625" style="395" customWidth="1"/>
    <col min="6925" max="7156" width="9.140625" style="395"/>
    <col min="7157" max="7157" width="8" style="395" customWidth="1"/>
    <col min="7158" max="7165" width="8.28515625" style="395" customWidth="1"/>
    <col min="7166" max="7166" width="1.7109375" style="395" customWidth="1"/>
    <col min="7167" max="7168" width="9.28515625" style="395" customWidth="1"/>
    <col min="7169" max="7169" width="2.42578125" style="395" customWidth="1"/>
    <col min="7170" max="7177" width="8.28515625" style="395" customWidth="1"/>
    <col min="7178" max="7178" width="1.7109375" style="395" customWidth="1"/>
    <col min="7179" max="7180" width="9.28515625" style="395" customWidth="1"/>
    <col min="7181" max="7412" width="9.140625" style="395"/>
    <col min="7413" max="7413" width="8" style="395" customWidth="1"/>
    <col min="7414" max="7421" width="8.28515625" style="395" customWidth="1"/>
    <col min="7422" max="7422" width="1.7109375" style="395" customWidth="1"/>
    <col min="7423" max="7424" width="9.28515625" style="395" customWidth="1"/>
    <col min="7425" max="7425" width="2.42578125" style="395" customWidth="1"/>
    <col min="7426" max="7433" width="8.28515625" style="395" customWidth="1"/>
    <col min="7434" max="7434" width="1.7109375" style="395" customWidth="1"/>
    <col min="7435" max="7436" width="9.28515625" style="395" customWidth="1"/>
    <col min="7437" max="7668" width="9.140625" style="395"/>
    <col min="7669" max="7669" width="8" style="395" customWidth="1"/>
    <col min="7670" max="7677" width="8.28515625" style="395" customWidth="1"/>
    <col min="7678" max="7678" width="1.7109375" style="395" customWidth="1"/>
    <col min="7679" max="7680" width="9.28515625" style="395" customWidth="1"/>
    <col min="7681" max="7681" width="2.42578125" style="395" customWidth="1"/>
    <col min="7682" max="7689" width="8.28515625" style="395" customWidth="1"/>
    <col min="7690" max="7690" width="1.7109375" style="395" customWidth="1"/>
    <col min="7691" max="7692" width="9.28515625" style="395" customWidth="1"/>
    <col min="7693" max="7924" width="9.140625" style="395"/>
    <col min="7925" max="7925" width="8" style="395" customWidth="1"/>
    <col min="7926" max="7933" width="8.28515625" style="395" customWidth="1"/>
    <col min="7934" max="7934" width="1.7109375" style="395" customWidth="1"/>
    <col min="7935" max="7936" width="9.28515625" style="395" customWidth="1"/>
    <col min="7937" max="7937" width="2.42578125" style="395" customWidth="1"/>
    <col min="7938" max="7945" width="8.28515625" style="395" customWidth="1"/>
    <col min="7946" max="7946" width="1.7109375" style="395" customWidth="1"/>
    <col min="7947" max="7948" width="9.28515625" style="395" customWidth="1"/>
    <col min="7949" max="8180" width="9.140625" style="395"/>
    <col min="8181" max="8181" width="8" style="395" customWidth="1"/>
    <col min="8182" max="8189" width="8.28515625" style="395" customWidth="1"/>
    <col min="8190" max="8190" width="1.7109375" style="395" customWidth="1"/>
    <col min="8191" max="8192" width="9.28515625" style="395" customWidth="1"/>
    <col min="8193" max="8193" width="2.42578125" style="395" customWidth="1"/>
    <col min="8194" max="8201" width="8.28515625" style="395" customWidth="1"/>
    <col min="8202" max="8202" width="1.7109375" style="395" customWidth="1"/>
    <col min="8203" max="8204" width="9.28515625" style="395" customWidth="1"/>
    <col min="8205" max="8436" width="9.140625" style="395"/>
    <col min="8437" max="8437" width="8" style="395" customWidth="1"/>
    <col min="8438" max="8445" width="8.28515625" style="395" customWidth="1"/>
    <col min="8446" max="8446" width="1.7109375" style="395" customWidth="1"/>
    <col min="8447" max="8448" width="9.28515625" style="395" customWidth="1"/>
    <col min="8449" max="8449" width="2.42578125" style="395" customWidth="1"/>
    <col min="8450" max="8457" width="8.28515625" style="395" customWidth="1"/>
    <col min="8458" max="8458" width="1.7109375" style="395" customWidth="1"/>
    <col min="8459" max="8460" width="9.28515625" style="395" customWidth="1"/>
    <col min="8461" max="8692" width="9.140625" style="395"/>
    <col min="8693" max="8693" width="8" style="395" customWidth="1"/>
    <col min="8694" max="8701" width="8.28515625" style="395" customWidth="1"/>
    <col min="8702" max="8702" width="1.7109375" style="395" customWidth="1"/>
    <col min="8703" max="8704" width="9.28515625" style="395" customWidth="1"/>
    <col min="8705" max="8705" width="2.42578125" style="395" customWidth="1"/>
    <col min="8706" max="8713" width="8.28515625" style="395" customWidth="1"/>
    <col min="8714" max="8714" width="1.7109375" style="395" customWidth="1"/>
    <col min="8715" max="8716" width="9.28515625" style="395" customWidth="1"/>
    <col min="8717" max="8948" width="9.140625" style="395"/>
    <col min="8949" max="8949" width="8" style="395" customWidth="1"/>
    <col min="8950" max="8957" width="8.28515625" style="395" customWidth="1"/>
    <col min="8958" max="8958" width="1.7109375" style="395" customWidth="1"/>
    <col min="8959" max="8960" width="9.28515625" style="395" customWidth="1"/>
    <col min="8961" max="8961" width="2.42578125" style="395" customWidth="1"/>
    <col min="8962" max="8969" width="8.28515625" style="395" customWidth="1"/>
    <col min="8970" max="8970" width="1.7109375" style="395" customWidth="1"/>
    <col min="8971" max="8972" width="9.28515625" style="395" customWidth="1"/>
    <col min="8973" max="9204" width="9.140625" style="395"/>
    <col min="9205" max="9205" width="8" style="395" customWidth="1"/>
    <col min="9206" max="9213" width="8.28515625" style="395" customWidth="1"/>
    <col min="9214" max="9214" width="1.7109375" style="395" customWidth="1"/>
    <col min="9215" max="9216" width="9.28515625" style="395" customWidth="1"/>
    <col min="9217" max="9217" width="2.42578125" style="395" customWidth="1"/>
    <col min="9218" max="9225" width="8.28515625" style="395" customWidth="1"/>
    <col min="9226" max="9226" width="1.7109375" style="395" customWidth="1"/>
    <col min="9227" max="9228" width="9.28515625" style="395" customWidth="1"/>
    <col min="9229" max="9460" width="9.140625" style="395"/>
    <col min="9461" max="9461" width="8" style="395" customWidth="1"/>
    <col min="9462" max="9469" width="8.28515625" style="395" customWidth="1"/>
    <col min="9470" max="9470" width="1.7109375" style="395" customWidth="1"/>
    <col min="9471" max="9472" width="9.28515625" style="395" customWidth="1"/>
    <col min="9473" max="9473" width="2.42578125" style="395" customWidth="1"/>
    <col min="9474" max="9481" width="8.28515625" style="395" customWidth="1"/>
    <col min="9482" max="9482" width="1.7109375" style="395" customWidth="1"/>
    <col min="9483" max="9484" width="9.28515625" style="395" customWidth="1"/>
    <col min="9485" max="9716" width="9.140625" style="395"/>
    <col min="9717" max="9717" width="8" style="395" customWidth="1"/>
    <col min="9718" max="9725" width="8.28515625" style="395" customWidth="1"/>
    <col min="9726" max="9726" width="1.7109375" style="395" customWidth="1"/>
    <col min="9727" max="9728" width="9.28515625" style="395" customWidth="1"/>
    <col min="9729" max="9729" width="2.42578125" style="395" customWidth="1"/>
    <col min="9730" max="9737" width="8.28515625" style="395" customWidth="1"/>
    <col min="9738" max="9738" width="1.7109375" style="395" customWidth="1"/>
    <col min="9739" max="9740" width="9.28515625" style="395" customWidth="1"/>
    <col min="9741" max="9972" width="9.140625" style="395"/>
    <col min="9973" max="9973" width="8" style="395" customWidth="1"/>
    <col min="9974" max="9981" width="8.28515625" style="395" customWidth="1"/>
    <col min="9982" max="9982" width="1.7109375" style="395" customWidth="1"/>
    <col min="9983" max="9984" width="9.28515625" style="395" customWidth="1"/>
    <col min="9985" max="9985" width="2.42578125" style="395" customWidth="1"/>
    <col min="9986" max="9993" width="8.28515625" style="395" customWidth="1"/>
    <col min="9994" max="9994" width="1.7109375" style="395" customWidth="1"/>
    <col min="9995" max="9996" width="9.28515625" style="395" customWidth="1"/>
    <col min="9997" max="10228" width="9.140625" style="395"/>
    <col min="10229" max="10229" width="8" style="395" customWidth="1"/>
    <col min="10230" max="10237" width="8.28515625" style="395" customWidth="1"/>
    <col min="10238" max="10238" width="1.7109375" style="395" customWidth="1"/>
    <col min="10239" max="10240" width="9.28515625" style="395" customWidth="1"/>
    <col min="10241" max="10241" width="2.42578125" style="395" customWidth="1"/>
    <col min="10242" max="10249" width="8.28515625" style="395" customWidth="1"/>
    <col min="10250" max="10250" width="1.7109375" style="395" customWidth="1"/>
    <col min="10251" max="10252" width="9.28515625" style="395" customWidth="1"/>
    <col min="10253" max="10484" width="9.140625" style="395"/>
    <col min="10485" max="10485" width="8" style="395" customWidth="1"/>
    <col min="10486" max="10493" width="8.28515625" style="395" customWidth="1"/>
    <col min="10494" max="10494" width="1.7109375" style="395" customWidth="1"/>
    <col min="10495" max="10496" width="9.28515625" style="395" customWidth="1"/>
    <col min="10497" max="10497" width="2.42578125" style="395" customWidth="1"/>
    <col min="10498" max="10505" width="8.28515625" style="395" customWidth="1"/>
    <col min="10506" max="10506" width="1.7109375" style="395" customWidth="1"/>
    <col min="10507" max="10508" width="9.28515625" style="395" customWidth="1"/>
    <col min="10509" max="10740" width="9.140625" style="395"/>
    <col min="10741" max="10741" width="8" style="395" customWidth="1"/>
    <col min="10742" max="10749" width="8.28515625" style="395" customWidth="1"/>
    <col min="10750" max="10750" width="1.7109375" style="395" customWidth="1"/>
    <col min="10751" max="10752" width="9.28515625" style="395" customWidth="1"/>
    <col min="10753" max="10753" width="2.42578125" style="395" customWidth="1"/>
    <col min="10754" max="10761" width="8.28515625" style="395" customWidth="1"/>
    <col min="10762" max="10762" width="1.7109375" style="395" customWidth="1"/>
    <col min="10763" max="10764" width="9.28515625" style="395" customWidth="1"/>
    <col min="10765" max="10996" width="9.140625" style="395"/>
    <col min="10997" max="10997" width="8" style="395" customWidth="1"/>
    <col min="10998" max="11005" width="8.28515625" style="395" customWidth="1"/>
    <col min="11006" max="11006" width="1.7109375" style="395" customWidth="1"/>
    <col min="11007" max="11008" width="9.28515625" style="395" customWidth="1"/>
    <col min="11009" max="11009" width="2.42578125" style="395" customWidth="1"/>
    <col min="11010" max="11017" width="8.28515625" style="395" customWidth="1"/>
    <col min="11018" max="11018" width="1.7109375" style="395" customWidth="1"/>
    <col min="11019" max="11020" width="9.28515625" style="395" customWidth="1"/>
    <col min="11021" max="11252" width="9.140625" style="395"/>
    <col min="11253" max="11253" width="8" style="395" customWidth="1"/>
    <col min="11254" max="11261" width="8.28515625" style="395" customWidth="1"/>
    <col min="11262" max="11262" width="1.7109375" style="395" customWidth="1"/>
    <col min="11263" max="11264" width="9.28515625" style="395" customWidth="1"/>
    <col min="11265" max="11265" width="2.42578125" style="395" customWidth="1"/>
    <col min="11266" max="11273" width="8.28515625" style="395" customWidth="1"/>
    <col min="11274" max="11274" width="1.7109375" style="395" customWidth="1"/>
    <col min="11275" max="11276" width="9.28515625" style="395" customWidth="1"/>
    <col min="11277" max="11508" width="9.140625" style="395"/>
    <col min="11509" max="11509" width="8" style="395" customWidth="1"/>
    <col min="11510" max="11517" width="8.28515625" style="395" customWidth="1"/>
    <col min="11518" max="11518" width="1.7109375" style="395" customWidth="1"/>
    <col min="11519" max="11520" width="9.28515625" style="395" customWidth="1"/>
    <col min="11521" max="11521" width="2.42578125" style="395" customWidth="1"/>
    <col min="11522" max="11529" width="8.28515625" style="395" customWidth="1"/>
    <col min="11530" max="11530" width="1.7109375" style="395" customWidth="1"/>
    <col min="11531" max="11532" width="9.28515625" style="395" customWidth="1"/>
    <col min="11533" max="11764" width="9.140625" style="395"/>
    <col min="11765" max="11765" width="8" style="395" customWidth="1"/>
    <col min="11766" max="11773" width="8.28515625" style="395" customWidth="1"/>
    <col min="11774" max="11774" width="1.7109375" style="395" customWidth="1"/>
    <col min="11775" max="11776" width="9.28515625" style="395" customWidth="1"/>
    <col min="11777" max="11777" width="2.42578125" style="395" customWidth="1"/>
    <col min="11778" max="11785" width="8.28515625" style="395" customWidth="1"/>
    <col min="11786" max="11786" width="1.7109375" style="395" customWidth="1"/>
    <col min="11787" max="11788" width="9.28515625" style="395" customWidth="1"/>
    <col min="11789" max="12020" width="9.140625" style="395"/>
    <col min="12021" max="12021" width="8" style="395" customWidth="1"/>
    <col min="12022" max="12029" width="8.28515625" style="395" customWidth="1"/>
    <col min="12030" max="12030" width="1.7109375" style="395" customWidth="1"/>
    <col min="12031" max="12032" width="9.28515625" style="395" customWidth="1"/>
    <col min="12033" max="12033" width="2.42578125" style="395" customWidth="1"/>
    <col min="12034" max="12041" width="8.28515625" style="395" customWidth="1"/>
    <col min="12042" max="12042" width="1.7109375" style="395" customWidth="1"/>
    <col min="12043" max="12044" width="9.28515625" style="395" customWidth="1"/>
    <col min="12045" max="12276" width="9.140625" style="395"/>
    <col min="12277" max="12277" width="8" style="395" customWidth="1"/>
    <col min="12278" max="12285" width="8.28515625" style="395" customWidth="1"/>
    <col min="12286" max="12286" width="1.7109375" style="395" customWidth="1"/>
    <col min="12287" max="12288" width="9.28515625" style="395" customWidth="1"/>
    <col min="12289" max="12289" width="2.42578125" style="395" customWidth="1"/>
    <col min="12290" max="12297" width="8.28515625" style="395" customWidth="1"/>
    <col min="12298" max="12298" width="1.7109375" style="395" customWidth="1"/>
    <col min="12299" max="12300" width="9.28515625" style="395" customWidth="1"/>
    <col min="12301" max="12532" width="9.140625" style="395"/>
    <col min="12533" max="12533" width="8" style="395" customWidth="1"/>
    <col min="12534" max="12541" width="8.28515625" style="395" customWidth="1"/>
    <col min="12542" max="12542" width="1.7109375" style="395" customWidth="1"/>
    <col min="12543" max="12544" width="9.28515625" style="395" customWidth="1"/>
    <col min="12545" max="12545" width="2.42578125" style="395" customWidth="1"/>
    <col min="12546" max="12553" width="8.28515625" style="395" customWidth="1"/>
    <col min="12554" max="12554" width="1.7109375" style="395" customWidth="1"/>
    <col min="12555" max="12556" width="9.28515625" style="395" customWidth="1"/>
    <col min="12557" max="12788" width="9.140625" style="395"/>
    <col min="12789" max="12789" width="8" style="395" customWidth="1"/>
    <col min="12790" max="12797" width="8.28515625" style="395" customWidth="1"/>
    <col min="12798" max="12798" width="1.7109375" style="395" customWidth="1"/>
    <col min="12799" max="12800" width="9.28515625" style="395" customWidth="1"/>
    <col min="12801" max="12801" width="2.42578125" style="395" customWidth="1"/>
    <col min="12802" max="12809" width="8.28515625" style="395" customWidth="1"/>
    <col min="12810" max="12810" width="1.7109375" style="395" customWidth="1"/>
    <col min="12811" max="12812" width="9.28515625" style="395" customWidth="1"/>
    <col min="12813" max="13044" width="9.140625" style="395"/>
    <col min="13045" max="13045" width="8" style="395" customWidth="1"/>
    <col min="13046" max="13053" width="8.28515625" style="395" customWidth="1"/>
    <col min="13054" max="13054" width="1.7109375" style="395" customWidth="1"/>
    <col min="13055" max="13056" width="9.28515625" style="395" customWidth="1"/>
    <col min="13057" max="13057" width="2.42578125" style="395" customWidth="1"/>
    <col min="13058" max="13065" width="8.28515625" style="395" customWidth="1"/>
    <col min="13066" max="13066" width="1.7109375" style="395" customWidth="1"/>
    <col min="13067" max="13068" width="9.28515625" style="395" customWidth="1"/>
    <col min="13069" max="13300" width="9.140625" style="395"/>
    <col min="13301" max="13301" width="8" style="395" customWidth="1"/>
    <col min="13302" max="13309" width="8.28515625" style="395" customWidth="1"/>
    <col min="13310" max="13310" width="1.7109375" style="395" customWidth="1"/>
    <col min="13311" max="13312" width="9.28515625" style="395" customWidth="1"/>
    <col min="13313" max="13313" width="2.42578125" style="395" customWidth="1"/>
    <col min="13314" max="13321" width="8.28515625" style="395" customWidth="1"/>
    <col min="13322" max="13322" width="1.7109375" style="395" customWidth="1"/>
    <col min="13323" max="13324" width="9.28515625" style="395" customWidth="1"/>
    <col min="13325" max="13556" width="9.140625" style="395"/>
    <col min="13557" max="13557" width="8" style="395" customWidth="1"/>
    <col min="13558" max="13565" width="8.28515625" style="395" customWidth="1"/>
    <col min="13566" max="13566" width="1.7109375" style="395" customWidth="1"/>
    <col min="13567" max="13568" width="9.28515625" style="395" customWidth="1"/>
    <col min="13569" max="13569" width="2.42578125" style="395" customWidth="1"/>
    <col min="13570" max="13577" width="8.28515625" style="395" customWidth="1"/>
    <col min="13578" max="13578" width="1.7109375" style="395" customWidth="1"/>
    <col min="13579" max="13580" width="9.28515625" style="395" customWidth="1"/>
    <col min="13581" max="13812" width="9.140625" style="395"/>
    <col min="13813" max="13813" width="8" style="395" customWidth="1"/>
    <col min="13814" max="13821" width="8.28515625" style="395" customWidth="1"/>
    <col min="13822" max="13822" width="1.7109375" style="395" customWidth="1"/>
    <col min="13823" max="13824" width="9.28515625" style="395" customWidth="1"/>
    <col min="13825" max="13825" width="2.42578125" style="395" customWidth="1"/>
    <col min="13826" max="13833" width="8.28515625" style="395" customWidth="1"/>
    <col min="13834" max="13834" width="1.7109375" style="395" customWidth="1"/>
    <col min="13835" max="13836" width="9.28515625" style="395" customWidth="1"/>
    <col min="13837" max="14068" width="9.140625" style="395"/>
    <col min="14069" max="14069" width="8" style="395" customWidth="1"/>
    <col min="14070" max="14077" width="8.28515625" style="395" customWidth="1"/>
    <col min="14078" max="14078" width="1.7109375" style="395" customWidth="1"/>
    <col min="14079" max="14080" width="9.28515625" style="395" customWidth="1"/>
    <col min="14081" max="14081" width="2.42578125" style="395" customWidth="1"/>
    <col min="14082" max="14089" width="8.28515625" style="395" customWidth="1"/>
    <col min="14090" max="14090" width="1.7109375" style="395" customWidth="1"/>
    <col min="14091" max="14092" width="9.28515625" style="395" customWidth="1"/>
    <col min="14093" max="14324" width="9.140625" style="395"/>
    <col min="14325" max="14325" width="8" style="395" customWidth="1"/>
    <col min="14326" max="14333" width="8.28515625" style="395" customWidth="1"/>
    <col min="14334" max="14334" width="1.7109375" style="395" customWidth="1"/>
    <col min="14335" max="14336" width="9.28515625" style="395" customWidth="1"/>
    <col min="14337" max="14337" width="2.42578125" style="395" customWidth="1"/>
    <col min="14338" max="14345" width="8.28515625" style="395" customWidth="1"/>
    <col min="14346" max="14346" width="1.7109375" style="395" customWidth="1"/>
    <col min="14347" max="14348" width="9.28515625" style="395" customWidth="1"/>
    <col min="14349" max="14580" width="9.140625" style="395"/>
    <col min="14581" max="14581" width="8" style="395" customWidth="1"/>
    <col min="14582" max="14589" width="8.28515625" style="395" customWidth="1"/>
    <col min="14590" max="14590" width="1.7109375" style="395" customWidth="1"/>
    <col min="14591" max="14592" width="9.28515625" style="395" customWidth="1"/>
    <col min="14593" max="14593" width="2.42578125" style="395" customWidth="1"/>
    <col min="14594" max="14601" width="8.28515625" style="395" customWidth="1"/>
    <col min="14602" max="14602" width="1.7109375" style="395" customWidth="1"/>
    <col min="14603" max="14604" width="9.28515625" style="395" customWidth="1"/>
    <col min="14605" max="14836" width="9.140625" style="395"/>
    <col min="14837" max="14837" width="8" style="395" customWidth="1"/>
    <col min="14838" max="14845" width="8.28515625" style="395" customWidth="1"/>
    <col min="14846" max="14846" width="1.7109375" style="395" customWidth="1"/>
    <col min="14847" max="14848" width="9.28515625" style="395" customWidth="1"/>
    <col min="14849" max="14849" width="2.42578125" style="395" customWidth="1"/>
    <col min="14850" max="14857" width="8.28515625" style="395" customWidth="1"/>
    <col min="14858" max="14858" width="1.7109375" style="395" customWidth="1"/>
    <col min="14859" max="14860" width="9.28515625" style="395" customWidth="1"/>
    <col min="14861" max="15092" width="9.140625" style="395"/>
    <col min="15093" max="15093" width="8" style="395" customWidth="1"/>
    <col min="15094" max="15101" width="8.28515625" style="395" customWidth="1"/>
    <col min="15102" max="15102" width="1.7109375" style="395" customWidth="1"/>
    <col min="15103" max="15104" width="9.28515625" style="395" customWidth="1"/>
    <col min="15105" max="15105" width="2.42578125" style="395" customWidth="1"/>
    <col min="15106" max="15113" width="8.28515625" style="395" customWidth="1"/>
    <col min="15114" max="15114" width="1.7109375" style="395" customWidth="1"/>
    <col min="15115" max="15116" width="9.28515625" style="395" customWidth="1"/>
    <col min="15117" max="15348" width="9.140625" style="395"/>
    <col min="15349" max="15349" width="8" style="395" customWidth="1"/>
    <col min="15350" max="15357" width="8.28515625" style="395" customWidth="1"/>
    <col min="15358" max="15358" width="1.7109375" style="395" customWidth="1"/>
    <col min="15359" max="15360" width="9.28515625" style="395" customWidth="1"/>
    <col min="15361" max="15361" width="2.42578125" style="395" customWidth="1"/>
    <col min="15362" max="15369" width="8.28515625" style="395" customWidth="1"/>
    <col min="15370" max="15370" width="1.7109375" style="395" customWidth="1"/>
    <col min="15371" max="15372" width="9.28515625" style="395" customWidth="1"/>
    <col min="15373" max="15604" width="9.140625" style="395"/>
    <col min="15605" max="15605" width="8" style="395" customWidth="1"/>
    <col min="15606" max="15613" width="8.28515625" style="395" customWidth="1"/>
    <col min="15614" max="15614" width="1.7109375" style="395" customWidth="1"/>
    <col min="15615" max="15616" width="9.28515625" style="395" customWidth="1"/>
    <col min="15617" max="15617" width="2.42578125" style="395" customWidth="1"/>
    <col min="15618" max="15625" width="8.28515625" style="395" customWidth="1"/>
    <col min="15626" max="15626" width="1.7109375" style="395" customWidth="1"/>
    <col min="15627" max="15628" width="9.28515625" style="395" customWidth="1"/>
    <col min="15629" max="15860" width="9.140625" style="395"/>
    <col min="15861" max="15861" width="8" style="395" customWidth="1"/>
    <col min="15862" max="15869" width="8.28515625" style="395" customWidth="1"/>
    <col min="15870" max="15870" width="1.7109375" style="395" customWidth="1"/>
    <col min="15871" max="15872" width="9.28515625" style="395" customWidth="1"/>
    <col min="15873" max="15873" width="2.42578125" style="395" customWidth="1"/>
    <col min="15874" max="15881" width="8.28515625" style="395" customWidth="1"/>
    <col min="15882" max="15882" width="1.7109375" style="395" customWidth="1"/>
    <col min="15883" max="15884" width="9.28515625" style="395" customWidth="1"/>
    <col min="15885" max="16116" width="9.140625" style="395"/>
    <col min="16117" max="16117" width="8" style="395" customWidth="1"/>
    <col min="16118" max="16125" width="8.28515625" style="395" customWidth="1"/>
    <col min="16126" max="16126" width="1.7109375" style="395" customWidth="1"/>
    <col min="16127" max="16128" width="9.28515625" style="395" customWidth="1"/>
    <col min="16129" max="16129" width="2.42578125" style="395" customWidth="1"/>
    <col min="16130" max="16137" width="8.28515625" style="395" customWidth="1"/>
    <col min="16138" max="16138" width="1.7109375" style="395" customWidth="1"/>
    <col min="16139" max="16140" width="9.28515625" style="395" customWidth="1"/>
    <col min="16141" max="16384" width="9.140625" style="395"/>
  </cols>
  <sheetData>
    <row r="1" spans="1:19" x14ac:dyDescent="0.2">
      <c r="B1" s="877" t="s">
        <v>323</v>
      </c>
      <c r="C1" s="877"/>
      <c r="D1" s="877"/>
      <c r="E1" s="877"/>
      <c r="F1" s="877"/>
      <c r="G1" s="877"/>
      <c r="H1" s="877"/>
      <c r="I1" s="877"/>
      <c r="J1" s="877"/>
      <c r="K1" s="877"/>
      <c r="L1" s="877"/>
      <c r="M1" s="877"/>
      <c r="N1" s="877"/>
    </row>
    <row r="2" spans="1:19" x14ac:dyDescent="0.2">
      <c r="B2" s="870" t="s">
        <v>1</v>
      </c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</row>
    <row r="3" spans="1:19" x14ac:dyDescent="0.2">
      <c r="B3" s="878" t="s">
        <v>115</v>
      </c>
      <c r="C3" s="878"/>
      <c r="D3" s="878"/>
      <c r="E3" s="878"/>
      <c r="F3" s="878"/>
      <c r="G3" s="878"/>
      <c r="H3" s="878"/>
      <c r="I3" s="878"/>
      <c r="J3" s="878"/>
      <c r="K3" s="878"/>
      <c r="L3" s="878"/>
      <c r="M3" s="878"/>
      <c r="N3" s="878"/>
    </row>
    <row r="4" spans="1:19" x14ac:dyDescent="0.2">
      <c r="B4" s="879" t="s">
        <v>2</v>
      </c>
      <c r="C4" s="879"/>
      <c r="D4" s="879"/>
      <c r="E4" s="879"/>
      <c r="F4" s="879"/>
      <c r="G4" s="879"/>
      <c r="H4" s="879"/>
      <c r="I4" s="879"/>
      <c r="J4" s="879"/>
      <c r="K4" s="879"/>
      <c r="L4" s="879"/>
      <c r="M4" s="879"/>
      <c r="N4" s="879"/>
      <c r="O4" s="396"/>
      <c r="P4" s="396"/>
      <c r="Q4" s="396"/>
      <c r="R4" s="396"/>
      <c r="S4" s="396"/>
    </row>
    <row r="5" spans="1:19" x14ac:dyDescent="0.2">
      <c r="B5" s="879" t="s">
        <v>3</v>
      </c>
      <c r="C5" s="879"/>
      <c r="D5" s="879"/>
      <c r="E5" s="879"/>
      <c r="F5" s="879"/>
      <c r="G5" s="879"/>
      <c r="H5" s="879"/>
      <c r="I5" s="879"/>
      <c r="J5" s="879"/>
      <c r="K5" s="879"/>
      <c r="L5" s="879"/>
      <c r="M5" s="879"/>
      <c r="N5" s="879"/>
      <c r="O5" s="396"/>
      <c r="P5" s="396"/>
      <c r="Q5" s="396"/>
      <c r="R5" s="396"/>
      <c r="S5" s="396"/>
    </row>
    <row r="6" spans="1:19" x14ac:dyDescent="0.2"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397"/>
    </row>
    <row r="7" spans="1:19" x14ac:dyDescent="0.2">
      <c r="B7" s="878" t="s">
        <v>122</v>
      </c>
      <c r="C7" s="878"/>
      <c r="D7" s="878"/>
      <c r="E7" s="878"/>
      <c r="F7" s="878"/>
      <c r="G7" s="878"/>
      <c r="H7" s="878"/>
      <c r="I7" s="878"/>
      <c r="J7" s="878"/>
      <c r="K7" s="878"/>
      <c r="L7" s="878"/>
      <c r="M7" s="878"/>
      <c r="N7" s="878"/>
    </row>
    <row r="8" spans="1:19" ht="18" customHeight="1" x14ac:dyDescent="0.2">
      <c r="A8" s="398"/>
      <c r="B8" s="872" t="s">
        <v>116</v>
      </c>
      <c r="C8" s="872"/>
      <c r="D8" s="872"/>
      <c r="E8" s="872"/>
      <c r="F8" s="872"/>
      <c r="G8" s="872"/>
      <c r="H8" s="872"/>
      <c r="I8" s="872"/>
      <c r="J8" s="872"/>
      <c r="K8" s="872"/>
      <c r="L8" s="872"/>
      <c r="M8" s="872"/>
      <c r="N8" s="872"/>
    </row>
    <row r="9" spans="1:19" s="399" customFormat="1" ht="28.9" customHeight="1" x14ac:dyDescent="0.2">
      <c r="A9" s="876" t="s">
        <v>17</v>
      </c>
      <c r="B9" s="873" t="s">
        <v>94</v>
      </c>
      <c r="C9" s="874"/>
      <c r="D9" s="874"/>
      <c r="E9" s="874"/>
      <c r="F9" s="874"/>
      <c r="G9" s="351" t="s">
        <v>95</v>
      </c>
      <c r="H9" s="875" t="s">
        <v>247</v>
      </c>
      <c r="I9" s="875"/>
      <c r="J9" s="875"/>
      <c r="K9" s="875"/>
      <c r="L9" s="350"/>
      <c r="M9" s="351" t="s">
        <v>96</v>
      </c>
      <c r="N9" s="352" t="s">
        <v>248</v>
      </c>
    </row>
    <row r="10" spans="1:19" x14ac:dyDescent="0.2">
      <c r="A10" s="876"/>
      <c r="B10" s="400">
        <v>2009</v>
      </c>
      <c r="C10" s="354">
        <f>B10+1</f>
        <v>2010</v>
      </c>
      <c r="D10" s="354">
        <f>C10+1</f>
        <v>2011</v>
      </c>
      <c r="E10" s="354">
        <f>D10+1</f>
        <v>2012</v>
      </c>
      <c r="F10" s="354">
        <f>E10+1</f>
        <v>2013</v>
      </c>
      <c r="G10" s="354">
        <f>F10</f>
        <v>2013</v>
      </c>
      <c r="H10" s="355" t="str">
        <f>RIGHT(B10,2)&amp;"-"&amp;RIGHT(C10,2)</f>
        <v>09-10</v>
      </c>
      <c r="I10" s="355" t="str">
        <f>RIGHT(C10,2)&amp;"-"&amp;RIGHT(D10,2)</f>
        <v>10-11</v>
      </c>
      <c r="J10" s="355" t="str">
        <f>RIGHT(D10,2)&amp;"-"&amp;RIGHT(E10,2)</f>
        <v>11-12</v>
      </c>
      <c r="K10" s="355" t="str">
        <f>RIGHT(E10,2)&amp;"-"&amp;RIGHT(F10,2)</f>
        <v>12-13</v>
      </c>
      <c r="L10" s="356"/>
      <c r="M10" s="356" t="str">
        <f>RIGHT(B10,2)&amp;"-"&amp;RIGHT(F10,2)</f>
        <v>09-13</v>
      </c>
      <c r="N10" s="357" t="str">
        <f>M10</f>
        <v>09-13</v>
      </c>
    </row>
    <row r="11" spans="1:19" s="407" customFormat="1" x14ac:dyDescent="0.2">
      <c r="A11" s="401" t="s">
        <v>253</v>
      </c>
      <c r="B11" s="402">
        <v>1.1044818448124616</v>
      </c>
      <c r="C11" s="403">
        <v>0.86987779496212703</v>
      </c>
      <c r="D11" s="404">
        <v>0.94024705238734851</v>
      </c>
      <c r="E11" s="404">
        <v>0.92373156034833326</v>
      </c>
      <c r="F11" s="404">
        <v>0.73070855209872132</v>
      </c>
      <c r="G11" s="405">
        <v>32</v>
      </c>
      <c r="H11" s="404">
        <f t="shared" ref="H11:K17" si="0">C11/B11-1</f>
        <v>-0.21241096080684763</v>
      </c>
      <c r="I11" s="404">
        <f t="shared" si="0"/>
        <v>8.0895566978215872E-2</v>
      </c>
      <c r="J11" s="404">
        <f t="shared" si="0"/>
        <v>-1.7565055904276816E-2</v>
      </c>
      <c r="K11" s="404">
        <f t="shared" si="0"/>
        <v>-0.20896006646868726</v>
      </c>
      <c r="L11" s="404"/>
      <c r="M11" s="404">
        <f>F11/B11-1</f>
        <v>-0.33841506265520016</v>
      </c>
      <c r="N11" s="406">
        <f t="shared" ref="N11:N17" si="1">((F11/B11)^(1/4))-1</f>
        <v>-9.8124888331614701E-2</v>
      </c>
    </row>
    <row r="12" spans="1:19" s="407" customFormat="1" x14ac:dyDescent="0.2">
      <c r="A12" s="401" t="s">
        <v>254</v>
      </c>
      <c r="B12" s="402">
        <v>0.73556889913236745</v>
      </c>
      <c r="C12" s="403">
        <v>0.85641291578048262</v>
      </c>
      <c r="D12" s="404">
        <v>0.98687949799267416</v>
      </c>
      <c r="E12" s="404">
        <v>1.0274509542283932</v>
      </c>
      <c r="F12" s="404">
        <v>0.81459574028104242</v>
      </c>
      <c r="G12" s="405">
        <v>140</v>
      </c>
      <c r="H12" s="404">
        <f t="shared" si="0"/>
        <v>0.16428646832493254</v>
      </c>
      <c r="I12" s="404">
        <f t="shared" si="0"/>
        <v>0.15234074569425693</v>
      </c>
      <c r="J12" s="404">
        <f t="shared" si="0"/>
        <v>4.111085124196201E-2</v>
      </c>
      <c r="K12" s="404">
        <f t="shared" si="0"/>
        <v>-0.20716824785782906</v>
      </c>
      <c r="L12" s="404"/>
      <c r="M12" s="404">
        <f>F12/B12-1</f>
        <v>0.10743635469347645</v>
      </c>
      <c r="N12" s="406">
        <f t="shared" si="1"/>
        <v>2.5840153123440901E-2</v>
      </c>
    </row>
    <row r="13" spans="1:19" s="407" customFormat="1" x14ac:dyDescent="0.2">
      <c r="A13" s="401" t="s">
        <v>26</v>
      </c>
      <c r="B13" s="402">
        <v>0.82690750167063731</v>
      </c>
      <c r="C13" s="403">
        <v>0.88822828390653685</v>
      </c>
      <c r="D13" s="404">
        <v>0.83883033663963802</v>
      </c>
      <c r="E13" s="404">
        <v>0.91339290290987929</v>
      </c>
      <c r="F13" s="404">
        <v>0.95242405728726487</v>
      </c>
      <c r="G13" s="405">
        <v>238</v>
      </c>
      <c r="H13" s="404">
        <f t="shared" si="0"/>
        <v>7.4156761320958386E-2</v>
      </c>
      <c r="I13" s="404">
        <f t="shared" si="0"/>
        <v>-5.5614021937739455E-2</v>
      </c>
      <c r="J13" s="404">
        <f t="shared" si="0"/>
        <v>8.8888733529761899E-2</v>
      </c>
      <c r="K13" s="404">
        <f t="shared" si="0"/>
        <v>4.273205348217668E-2</v>
      </c>
      <c r="L13" s="404"/>
      <c r="M13" s="404">
        <f t="shared" ref="M13:M17" si="2">F13/B13-1</f>
        <v>0.15179032160554962</v>
      </c>
      <c r="N13" s="406">
        <f t="shared" si="1"/>
        <v>3.5960880825119501E-2</v>
      </c>
    </row>
    <row r="14" spans="1:19" s="407" customFormat="1" x14ac:dyDescent="0.2">
      <c r="A14" s="401" t="s">
        <v>27</v>
      </c>
      <c r="B14" s="402">
        <v>0.93716985507253903</v>
      </c>
      <c r="C14" s="403">
        <v>1.0063564475617406</v>
      </c>
      <c r="D14" s="404">
        <v>1.0625899526239648</v>
      </c>
      <c r="E14" s="404">
        <v>1.1711375664155392</v>
      </c>
      <c r="F14" s="404">
        <v>0.9626758034366687</v>
      </c>
      <c r="G14" s="405">
        <v>184</v>
      </c>
      <c r="H14" s="404">
        <f t="shared" si="0"/>
        <v>7.3825029811534382E-2</v>
      </c>
      <c r="I14" s="404">
        <f t="shared" si="0"/>
        <v>5.5878317467404459E-2</v>
      </c>
      <c r="J14" s="404">
        <f t="shared" si="0"/>
        <v>0.1021538115653422</v>
      </c>
      <c r="K14" s="404">
        <f t="shared" si="0"/>
        <v>-0.17799938193162257</v>
      </c>
      <c r="L14" s="404"/>
      <c r="M14" s="404">
        <f t="shared" si="2"/>
        <v>2.7215929136085393E-2</v>
      </c>
      <c r="N14" s="406">
        <f t="shared" si="1"/>
        <v>6.7356232526059046E-3</v>
      </c>
    </row>
    <row r="15" spans="1:19" s="407" customFormat="1" x14ac:dyDescent="0.2">
      <c r="A15" s="401" t="s">
        <v>28</v>
      </c>
      <c r="B15" s="402">
        <v>1.0582591951465983</v>
      </c>
      <c r="C15" s="403">
        <v>0.99635334675089138</v>
      </c>
      <c r="D15" s="404">
        <v>0.90199156099605282</v>
      </c>
      <c r="E15" s="404">
        <v>1.0468937864805496</v>
      </c>
      <c r="F15" s="404">
        <v>1.0597481357715268</v>
      </c>
      <c r="G15" s="405">
        <v>137</v>
      </c>
      <c r="H15" s="404">
        <f t="shared" si="0"/>
        <v>-5.8497812898409274E-2</v>
      </c>
      <c r="I15" s="404">
        <f t="shared" si="0"/>
        <v>-9.4707149890701281E-2</v>
      </c>
      <c r="J15" s="404">
        <f t="shared" si="0"/>
        <v>0.16064698579273173</v>
      </c>
      <c r="K15" s="404">
        <f t="shared" si="0"/>
        <v>1.2278561069877902E-2</v>
      </c>
      <c r="L15" s="404"/>
      <c r="M15" s="404">
        <f t="shared" si="2"/>
        <v>1.4069715923632486E-3</v>
      </c>
      <c r="N15" s="406">
        <f t="shared" si="1"/>
        <v>3.5155746565962431E-4</v>
      </c>
    </row>
    <row r="16" spans="1:19" s="407" customFormat="1" x14ac:dyDescent="0.2">
      <c r="A16" s="408" t="s">
        <v>112</v>
      </c>
      <c r="B16" s="409">
        <v>0.75326492563532499</v>
      </c>
      <c r="C16" s="410">
        <v>0.90379381357769495</v>
      </c>
      <c r="D16" s="411">
        <v>1.0857658224994744</v>
      </c>
      <c r="E16" s="411">
        <v>0.97182530812705503</v>
      </c>
      <c r="F16" s="411">
        <v>0.81615774696933452</v>
      </c>
      <c r="G16" s="412">
        <v>63</v>
      </c>
      <c r="H16" s="411">
        <f t="shared" si="0"/>
        <v>0.19983525426384308</v>
      </c>
      <c r="I16" s="411">
        <f t="shared" si="0"/>
        <v>0.20134239268737386</v>
      </c>
      <c r="J16" s="411">
        <f t="shared" si="0"/>
        <v>-0.1049402292937569</v>
      </c>
      <c r="K16" s="411">
        <f t="shared" si="0"/>
        <v>-0.16018060021273783</v>
      </c>
      <c r="L16" s="411"/>
      <c r="M16" s="411">
        <f t="shared" si="2"/>
        <v>8.3493627797635694E-2</v>
      </c>
      <c r="N16" s="413">
        <f t="shared" si="1"/>
        <v>2.0249969299073189E-2</v>
      </c>
    </row>
    <row r="17" spans="1:14" ht="13.5" thickBot="1" x14ac:dyDescent="0.25">
      <c r="A17" s="414" t="s">
        <v>99</v>
      </c>
      <c r="B17" s="415">
        <v>0.8776068108313021</v>
      </c>
      <c r="C17" s="416">
        <v>0.92865480258838673</v>
      </c>
      <c r="D17" s="417">
        <v>0.95712223900180649</v>
      </c>
      <c r="E17" s="417">
        <v>1.025216574482394</v>
      </c>
      <c r="F17" s="417">
        <v>0.92326952191813194</v>
      </c>
      <c r="G17" s="418">
        <f>SUM(G11:G16)</f>
        <v>794</v>
      </c>
      <c r="H17" s="417">
        <f t="shared" si="0"/>
        <v>5.8167269359190588E-2</v>
      </c>
      <c r="I17" s="417">
        <f t="shared" si="0"/>
        <v>3.0654486827693228E-2</v>
      </c>
      <c r="J17" s="417">
        <f t="shared" si="0"/>
        <v>7.1144868132626327E-2</v>
      </c>
      <c r="K17" s="417">
        <f t="shared" si="0"/>
        <v>-9.9439528292578183E-2</v>
      </c>
      <c r="L17" s="417"/>
      <c r="M17" s="417">
        <f t="shared" si="2"/>
        <v>5.203094429449151E-2</v>
      </c>
      <c r="N17" s="419">
        <f t="shared" si="1"/>
        <v>1.2761372286482109E-2</v>
      </c>
    </row>
    <row r="18" spans="1:14" ht="13.5" thickTop="1" x14ac:dyDescent="0.2">
      <c r="A18" s="401"/>
      <c r="B18" s="420"/>
      <c r="C18" s="421"/>
      <c r="D18" s="421"/>
      <c r="E18" s="421"/>
      <c r="F18" s="421"/>
      <c r="G18" s="421"/>
      <c r="H18" s="421"/>
      <c r="I18" s="421"/>
      <c r="J18" s="421"/>
      <c r="K18" s="421"/>
      <c r="L18" s="421"/>
    </row>
    <row r="19" spans="1:14" ht="12.75" customHeight="1" x14ac:dyDescent="0.2">
      <c r="A19" s="401"/>
      <c r="B19" s="872" t="s">
        <v>117</v>
      </c>
      <c r="C19" s="872"/>
      <c r="D19" s="872"/>
      <c r="E19" s="872"/>
      <c r="F19" s="872"/>
      <c r="G19" s="872"/>
      <c r="H19" s="872"/>
      <c r="I19" s="872"/>
      <c r="J19" s="872"/>
      <c r="K19" s="872"/>
      <c r="L19" s="872"/>
      <c r="M19" s="872"/>
      <c r="N19" s="872"/>
    </row>
    <row r="20" spans="1:14" s="422" customFormat="1" ht="28.9" customHeight="1" x14ac:dyDescent="0.2">
      <c r="A20" s="876" t="s">
        <v>17</v>
      </c>
      <c r="B20" s="873" t="s">
        <v>94</v>
      </c>
      <c r="C20" s="874"/>
      <c r="D20" s="874"/>
      <c r="E20" s="874"/>
      <c r="F20" s="874"/>
      <c r="G20" s="351" t="s">
        <v>101</v>
      </c>
      <c r="H20" s="875" t="s">
        <v>247</v>
      </c>
      <c r="I20" s="875"/>
      <c r="J20" s="875"/>
      <c r="K20" s="875"/>
      <c r="L20" s="350"/>
      <c r="M20" s="351" t="s">
        <v>96</v>
      </c>
      <c r="N20" s="352" t="s">
        <v>248</v>
      </c>
    </row>
    <row r="21" spans="1:14" x14ac:dyDescent="0.2">
      <c r="A21" s="876"/>
      <c r="B21" s="400">
        <f>B10</f>
        <v>2009</v>
      </c>
      <c r="C21" s="354">
        <f>B21+1</f>
        <v>2010</v>
      </c>
      <c r="D21" s="354">
        <f>C21+1</f>
        <v>2011</v>
      </c>
      <c r="E21" s="354">
        <f>D21+1</f>
        <v>2012</v>
      </c>
      <c r="F21" s="354">
        <f>E21+1</f>
        <v>2013</v>
      </c>
      <c r="G21" s="354">
        <f>F21</f>
        <v>2013</v>
      </c>
      <c r="H21" s="355" t="str">
        <f>H10</f>
        <v>09-10</v>
      </c>
      <c r="I21" s="355" t="str">
        <f>I10</f>
        <v>10-11</v>
      </c>
      <c r="J21" s="355" t="str">
        <f>J10</f>
        <v>11-12</v>
      </c>
      <c r="K21" s="355" t="str">
        <f>K10</f>
        <v>12-13</v>
      </c>
      <c r="L21" s="356"/>
      <c r="M21" s="356" t="str">
        <f>M10</f>
        <v>09-13</v>
      </c>
      <c r="N21" s="357" t="str">
        <f>N10</f>
        <v>09-13</v>
      </c>
    </row>
    <row r="22" spans="1:14" x14ac:dyDescent="0.2">
      <c r="A22" s="401" t="s">
        <v>253</v>
      </c>
      <c r="B22" s="402">
        <v>0.96789379629126693</v>
      </c>
      <c r="C22" s="403">
        <v>0.79196143933193752</v>
      </c>
      <c r="D22" s="404">
        <v>0.94256402577134624</v>
      </c>
      <c r="E22" s="404">
        <v>1.2804834607328237</v>
      </c>
      <c r="F22" s="404">
        <v>0.65816473611782755</v>
      </c>
      <c r="G22" s="423">
        <v>4.713031</v>
      </c>
      <c r="H22" s="404">
        <f t="shared" ref="H22:K28" si="3">C22/B22-1</f>
        <v>-0.18176824526973856</v>
      </c>
      <c r="I22" s="404">
        <f t="shared" si="3"/>
        <v>0.19016403950986582</v>
      </c>
      <c r="J22" s="404">
        <f t="shared" si="3"/>
        <v>0.35851085520152481</v>
      </c>
      <c r="K22" s="404">
        <f t="shared" si="3"/>
        <v>-0.48600293849859</v>
      </c>
      <c r="L22" s="404"/>
      <c r="M22" s="404">
        <f>F22/B22-1</f>
        <v>-0.32000314637850313</v>
      </c>
      <c r="N22" s="406">
        <f t="shared" ref="N22:N28" si="4">((F22/B22)^(1/4))-1</f>
        <v>-9.191453191391008E-2</v>
      </c>
    </row>
    <row r="23" spans="1:14" x14ac:dyDescent="0.2">
      <c r="A23" s="401" t="s">
        <v>254</v>
      </c>
      <c r="B23" s="402">
        <v>0.78464650076986242</v>
      </c>
      <c r="C23" s="403">
        <v>0.87233060050117528</v>
      </c>
      <c r="D23" s="404">
        <v>0.86123497230119539</v>
      </c>
      <c r="E23" s="404">
        <v>1.2545993400991153</v>
      </c>
      <c r="F23" s="404">
        <v>0.7387367994726739</v>
      </c>
      <c r="G23" s="423">
        <v>23.412680000000002</v>
      </c>
      <c r="H23" s="404">
        <f t="shared" si="3"/>
        <v>0.11174981299895026</v>
      </c>
      <c r="I23" s="404">
        <f t="shared" si="3"/>
        <v>-1.2719521926211397E-2</v>
      </c>
      <c r="J23" s="404">
        <f t="shared" si="3"/>
        <v>0.45674453598518139</v>
      </c>
      <c r="K23" s="404">
        <f t="shared" si="3"/>
        <v>-0.41117711777665011</v>
      </c>
      <c r="L23" s="404"/>
      <c r="M23" s="404">
        <f>F23/B23-1</f>
        <v>-5.8510044016182872E-2</v>
      </c>
      <c r="N23" s="406">
        <f t="shared" si="4"/>
        <v>-1.4959872203804347E-2</v>
      </c>
    </row>
    <row r="24" spans="1:14" x14ac:dyDescent="0.2">
      <c r="A24" s="401" t="s">
        <v>26</v>
      </c>
      <c r="B24" s="402">
        <v>0.78536032475673101</v>
      </c>
      <c r="C24" s="403">
        <v>0.73785286167088404</v>
      </c>
      <c r="D24" s="404">
        <v>0.80242110043262616</v>
      </c>
      <c r="E24" s="404">
        <v>0.87831161398524427</v>
      </c>
      <c r="F24" s="404">
        <v>0.90907542417494891</v>
      </c>
      <c r="G24" s="423">
        <v>43.023477999999997</v>
      </c>
      <c r="H24" s="404">
        <f t="shared" si="3"/>
        <v>-6.0491294999607481E-2</v>
      </c>
      <c r="I24" s="404">
        <f t="shared" si="3"/>
        <v>8.7508285345029302E-2</v>
      </c>
      <c r="J24" s="404">
        <f t="shared" si="3"/>
        <v>9.4576916673429601E-2</v>
      </c>
      <c r="K24" s="404">
        <f t="shared" si="3"/>
        <v>3.5026076963866171E-2</v>
      </c>
      <c r="L24" s="404"/>
      <c r="M24" s="404">
        <f t="shared" ref="M24:M28" si="5">F24/B24-1</f>
        <v>0.15752654611950145</v>
      </c>
      <c r="N24" s="406">
        <f t="shared" si="4"/>
        <v>3.7248319605649671E-2</v>
      </c>
    </row>
    <row r="25" spans="1:14" x14ac:dyDescent="0.2">
      <c r="A25" s="401" t="s">
        <v>27</v>
      </c>
      <c r="B25" s="402">
        <v>0.71815119549375828</v>
      </c>
      <c r="C25" s="403">
        <v>0.90920313095184035</v>
      </c>
      <c r="D25" s="404">
        <v>1.0920543473903819</v>
      </c>
      <c r="E25" s="404">
        <v>1.0880977932871181</v>
      </c>
      <c r="F25" s="404">
        <v>0.92193592111682487</v>
      </c>
      <c r="G25" s="423">
        <v>35.655057999999997</v>
      </c>
      <c r="H25" s="404">
        <f t="shared" si="3"/>
        <v>0.26603302571504606</v>
      </c>
      <c r="I25" s="404">
        <f t="shared" si="3"/>
        <v>0.20111151206344346</v>
      </c>
      <c r="J25" s="404">
        <f t="shared" si="3"/>
        <v>-3.6230377295035643E-3</v>
      </c>
      <c r="K25" s="404">
        <f t="shared" si="3"/>
        <v>-0.15270858299263901</v>
      </c>
      <c r="L25" s="404"/>
      <c r="M25" s="404">
        <f t="shared" si="5"/>
        <v>0.28376298320154758</v>
      </c>
      <c r="N25" s="406">
        <f t="shared" si="4"/>
        <v>6.4440063498201416E-2</v>
      </c>
    </row>
    <row r="26" spans="1:14" x14ac:dyDescent="0.2">
      <c r="A26" s="401" t="s">
        <v>28</v>
      </c>
      <c r="B26" s="402">
        <v>1.0301655065254007</v>
      </c>
      <c r="C26" s="403">
        <v>1.182716898667532</v>
      </c>
      <c r="D26" s="404">
        <v>0.93182598333797495</v>
      </c>
      <c r="E26" s="404">
        <v>1.0913109717812854</v>
      </c>
      <c r="F26" s="404">
        <v>1.1121057684932325</v>
      </c>
      <c r="G26" s="423">
        <v>38.193128999999999</v>
      </c>
      <c r="H26" s="404">
        <f t="shared" si="3"/>
        <v>0.1480843526363691</v>
      </c>
      <c r="I26" s="404">
        <f t="shared" si="3"/>
        <v>-0.21213099737749153</v>
      </c>
      <c r="J26" s="404">
        <f t="shared" si="3"/>
        <v>0.17115318878746599</v>
      </c>
      <c r="K26" s="404">
        <f t="shared" si="3"/>
        <v>1.9054877344451882E-2</v>
      </c>
      <c r="L26" s="404"/>
      <c r="M26" s="404">
        <f t="shared" si="5"/>
        <v>7.9540871295724624E-2</v>
      </c>
      <c r="N26" s="406">
        <f t="shared" si="4"/>
        <v>1.9318185189717951E-2</v>
      </c>
    </row>
    <row r="27" spans="1:14" x14ac:dyDescent="0.2">
      <c r="A27" s="408" t="s">
        <v>112</v>
      </c>
      <c r="B27" s="409">
        <v>0.72187909930009264</v>
      </c>
      <c r="C27" s="410">
        <v>1.1755770427535082</v>
      </c>
      <c r="D27" s="411">
        <v>1.2123157481948952</v>
      </c>
      <c r="E27" s="411">
        <v>0.92873142099655437</v>
      </c>
      <c r="F27" s="411">
        <v>0.80482561895861227</v>
      </c>
      <c r="G27" s="424">
        <v>19.305554000000001</v>
      </c>
      <c r="H27" s="411">
        <f t="shared" si="3"/>
        <v>0.62849574657765306</v>
      </c>
      <c r="I27" s="411">
        <f t="shared" si="3"/>
        <v>3.1251635669352185E-2</v>
      </c>
      <c r="J27" s="411">
        <f t="shared" si="3"/>
        <v>-0.23391952766479363</v>
      </c>
      <c r="K27" s="411">
        <f t="shared" si="3"/>
        <v>-0.13341403040395439</v>
      </c>
      <c r="L27" s="411"/>
      <c r="M27" s="411">
        <f t="shared" si="5"/>
        <v>0.1149036171554787</v>
      </c>
      <c r="N27" s="413">
        <f t="shared" si="4"/>
        <v>2.7565065828537794E-2</v>
      </c>
    </row>
    <row r="28" spans="1:14" ht="13.5" thickBot="1" x14ac:dyDescent="0.25">
      <c r="A28" s="414" t="s">
        <v>99</v>
      </c>
      <c r="B28" s="415">
        <v>0.81651982192919026</v>
      </c>
      <c r="C28" s="416">
        <v>0.95708489829486154</v>
      </c>
      <c r="D28" s="417">
        <v>0.96232984680147549</v>
      </c>
      <c r="E28" s="417">
        <v>1.0517958829856293</v>
      </c>
      <c r="F28" s="417">
        <v>0.90029695499078044</v>
      </c>
      <c r="G28" s="425">
        <f>SUM(G22:G27)</f>
        <v>164.30293</v>
      </c>
      <c r="H28" s="417">
        <f t="shared" si="3"/>
        <v>0.17215145620538452</v>
      </c>
      <c r="I28" s="417">
        <f t="shared" si="3"/>
        <v>5.480128791038652E-3</v>
      </c>
      <c r="J28" s="417">
        <f t="shared" si="3"/>
        <v>9.2968161053629039E-2</v>
      </c>
      <c r="K28" s="417">
        <f t="shared" si="3"/>
        <v>-0.14403833523744536</v>
      </c>
      <c r="L28" s="417"/>
      <c r="M28" s="417">
        <f t="shared" si="5"/>
        <v>0.10260269354349538</v>
      </c>
      <c r="N28" s="419">
        <f t="shared" si="4"/>
        <v>2.4718937342665503E-2</v>
      </c>
    </row>
    <row r="29" spans="1:14" ht="13.5" thickTop="1" x14ac:dyDescent="0.2"/>
    <row r="30" spans="1:14" ht="15.75" customHeight="1" x14ac:dyDescent="0.2">
      <c r="B30" s="878" t="s">
        <v>123</v>
      </c>
      <c r="C30" s="878"/>
      <c r="D30" s="878"/>
      <c r="E30" s="878"/>
      <c r="F30" s="878"/>
      <c r="G30" s="878"/>
      <c r="H30" s="878"/>
      <c r="I30" s="878"/>
      <c r="J30" s="878"/>
      <c r="K30" s="878"/>
      <c r="L30" s="878"/>
      <c r="M30" s="878"/>
      <c r="N30" s="878"/>
    </row>
    <row r="31" spans="1:14" ht="18" customHeight="1" x14ac:dyDescent="0.2">
      <c r="A31" s="398"/>
      <c r="B31" s="872" t="s">
        <v>116</v>
      </c>
      <c r="C31" s="872"/>
      <c r="D31" s="872"/>
      <c r="E31" s="872"/>
      <c r="F31" s="872"/>
      <c r="G31" s="872"/>
      <c r="H31" s="872"/>
      <c r="I31" s="872"/>
      <c r="J31" s="872"/>
      <c r="K31" s="872"/>
      <c r="L31" s="872"/>
      <c r="M31" s="872"/>
      <c r="N31" s="872"/>
    </row>
    <row r="32" spans="1:14" ht="28.9" customHeight="1" x14ac:dyDescent="0.2">
      <c r="A32" s="876" t="s">
        <v>17</v>
      </c>
      <c r="B32" s="873" t="s">
        <v>94</v>
      </c>
      <c r="C32" s="874"/>
      <c r="D32" s="874"/>
      <c r="E32" s="874"/>
      <c r="F32" s="874"/>
      <c r="G32" s="351" t="s">
        <v>95</v>
      </c>
      <c r="H32" s="875" t="s">
        <v>247</v>
      </c>
      <c r="I32" s="875"/>
      <c r="J32" s="875"/>
      <c r="K32" s="875"/>
      <c r="L32" s="350"/>
      <c r="M32" s="351" t="s">
        <v>96</v>
      </c>
      <c r="N32" s="352" t="s">
        <v>248</v>
      </c>
    </row>
    <row r="33" spans="1:14" x14ac:dyDescent="0.2">
      <c r="A33" s="876"/>
      <c r="B33" s="400">
        <f>B21</f>
        <v>2009</v>
      </c>
      <c r="C33" s="354">
        <f>B33+1</f>
        <v>2010</v>
      </c>
      <c r="D33" s="354">
        <f>C33+1</f>
        <v>2011</v>
      </c>
      <c r="E33" s="354">
        <f>D33+1</f>
        <v>2012</v>
      </c>
      <c r="F33" s="354">
        <f>E33+1</f>
        <v>2013</v>
      </c>
      <c r="G33" s="354">
        <f>F33</f>
        <v>2013</v>
      </c>
      <c r="H33" s="355" t="str">
        <f>H21</f>
        <v>09-10</v>
      </c>
      <c r="I33" s="355" t="str">
        <f>I21</f>
        <v>10-11</v>
      </c>
      <c r="J33" s="355" t="str">
        <f>J21</f>
        <v>11-12</v>
      </c>
      <c r="K33" s="355" t="str">
        <f>K21</f>
        <v>12-13</v>
      </c>
      <c r="L33" s="356"/>
      <c r="M33" s="356" t="str">
        <f>M21</f>
        <v>09-13</v>
      </c>
      <c r="N33" s="357" t="str">
        <f>N21</f>
        <v>09-13</v>
      </c>
    </row>
    <row r="34" spans="1:14" s="407" customFormat="1" x14ac:dyDescent="0.2">
      <c r="A34" s="401" t="s">
        <v>253</v>
      </c>
      <c r="B34" s="402">
        <v>1.421819949751129</v>
      </c>
      <c r="C34" s="403">
        <v>1.4672403684234085</v>
      </c>
      <c r="D34" s="404">
        <v>1.2238601237603921</v>
      </c>
      <c r="E34" s="404">
        <v>1.6528762326276998</v>
      </c>
      <c r="F34" s="404">
        <v>1.2972621800594726</v>
      </c>
      <c r="G34" s="405">
        <v>150</v>
      </c>
      <c r="H34" s="403">
        <f t="shared" ref="H34:K40" si="6">C34/B34-1</f>
        <v>3.1945267528585397E-2</v>
      </c>
      <c r="I34" s="403">
        <f t="shared" si="6"/>
        <v>-0.16587619172755952</v>
      </c>
      <c r="J34" s="403">
        <f t="shared" si="6"/>
        <v>0.35054341630898711</v>
      </c>
      <c r="K34" s="403">
        <f t="shared" si="6"/>
        <v>-0.21514862731305728</v>
      </c>
      <c r="L34" s="404"/>
      <c r="M34" s="403">
        <f>F34/B34-1</f>
        <v>-8.7604460546118146E-2</v>
      </c>
      <c r="N34" s="406">
        <f t="shared" ref="N34:N40" si="7">((F34/B34)^(1/4))-1</f>
        <v>-2.2659741945814438E-2</v>
      </c>
    </row>
    <row r="35" spans="1:14" s="407" customFormat="1" x14ac:dyDescent="0.2">
      <c r="A35" s="401" t="s">
        <v>254</v>
      </c>
      <c r="B35" s="402">
        <v>1.1833617222399215</v>
      </c>
      <c r="C35" s="403">
        <v>1.2593610320948714</v>
      </c>
      <c r="D35" s="404">
        <v>1.2052085865655593</v>
      </c>
      <c r="E35" s="404">
        <v>1.2155475775475921</v>
      </c>
      <c r="F35" s="404">
        <v>1.2661017257274629</v>
      </c>
      <c r="G35" s="405">
        <v>452</v>
      </c>
      <c r="H35" s="404">
        <f t="shared" si="6"/>
        <v>6.4223228136106147E-2</v>
      </c>
      <c r="I35" s="404">
        <f t="shared" si="6"/>
        <v>-4.2999937388274345E-2</v>
      </c>
      <c r="J35" s="404">
        <f t="shared" si="6"/>
        <v>8.5785905421529307E-3</v>
      </c>
      <c r="K35" s="404">
        <f t="shared" si="6"/>
        <v>4.1589608760411956E-2</v>
      </c>
      <c r="L35" s="404"/>
      <c r="M35" s="404">
        <f>F35/B35-1</f>
        <v>6.9919452296401285E-2</v>
      </c>
      <c r="N35" s="406">
        <f t="shared" si="7"/>
        <v>1.7039383870663727E-2</v>
      </c>
    </row>
    <row r="36" spans="1:14" s="407" customFormat="1" x14ac:dyDescent="0.2">
      <c r="A36" s="401" t="s">
        <v>26</v>
      </c>
      <c r="B36" s="402">
        <v>1.0869828648826334</v>
      </c>
      <c r="C36" s="403">
        <v>1.2216608686630139</v>
      </c>
      <c r="D36" s="404">
        <v>1.1772853511713395</v>
      </c>
      <c r="E36" s="404">
        <v>1.2025265449129448</v>
      </c>
      <c r="F36" s="404">
        <v>1.2826855690329568</v>
      </c>
      <c r="G36" s="405">
        <v>1163</v>
      </c>
      <c r="H36" s="404">
        <f t="shared" si="6"/>
        <v>0.12390076065727351</v>
      </c>
      <c r="I36" s="404">
        <f t="shared" si="6"/>
        <v>-3.6323924773197569E-2</v>
      </c>
      <c r="J36" s="404">
        <f t="shared" si="6"/>
        <v>2.1440166325429555E-2</v>
      </c>
      <c r="K36" s="404">
        <f t="shared" si="6"/>
        <v>6.6658839639847756E-2</v>
      </c>
      <c r="L36" s="404"/>
      <c r="M36" s="404">
        <f t="shared" ref="M36:M40" si="8">F36/B36-1</f>
        <v>0.18004212437282008</v>
      </c>
      <c r="N36" s="406">
        <f t="shared" si="7"/>
        <v>4.2255937023717882E-2</v>
      </c>
    </row>
    <row r="37" spans="1:14" s="407" customFormat="1" x14ac:dyDescent="0.2">
      <c r="A37" s="401" t="s">
        <v>27</v>
      </c>
      <c r="B37" s="402">
        <v>1.1647135503973944</v>
      </c>
      <c r="C37" s="403">
        <v>1.2749968804763838</v>
      </c>
      <c r="D37" s="404">
        <v>1.2538738954951811</v>
      </c>
      <c r="E37" s="404">
        <v>1.2008927863214092</v>
      </c>
      <c r="F37" s="404">
        <v>1.2873132727222298</v>
      </c>
      <c r="G37" s="405">
        <v>1656</v>
      </c>
      <c r="H37" s="404">
        <f t="shared" si="6"/>
        <v>9.4687084254631682E-2</v>
      </c>
      <c r="I37" s="404">
        <f t="shared" si="6"/>
        <v>-1.6567087578528317E-2</v>
      </c>
      <c r="J37" s="404">
        <f t="shared" si="6"/>
        <v>-4.225393746860695E-2</v>
      </c>
      <c r="K37" s="404">
        <f t="shared" si="6"/>
        <v>7.1963531953210369E-2</v>
      </c>
      <c r="L37" s="404"/>
      <c r="M37" s="404">
        <f t="shared" si="8"/>
        <v>0.1052616948459173</v>
      </c>
      <c r="N37" s="406">
        <f t="shared" si="7"/>
        <v>2.5336174265278011E-2</v>
      </c>
    </row>
    <row r="38" spans="1:14" s="407" customFormat="1" x14ac:dyDescent="0.2">
      <c r="A38" s="401" t="s">
        <v>28</v>
      </c>
      <c r="B38" s="402">
        <v>1.008216299388438</v>
      </c>
      <c r="C38" s="403">
        <v>1.0673657127759102</v>
      </c>
      <c r="D38" s="404">
        <v>1.0696197093169493</v>
      </c>
      <c r="E38" s="404">
        <v>1.106812179200082</v>
      </c>
      <c r="F38" s="404">
        <v>1.1197478098475706</v>
      </c>
      <c r="G38" s="405">
        <v>1952</v>
      </c>
      <c r="H38" s="404">
        <f t="shared" si="6"/>
        <v>5.8667384591333027E-2</v>
      </c>
      <c r="I38" s="404">
        <f t="shared" si="6"/>
        <v>2.1117378177504254E-3</v>
      </c>
      <c r="J38" s="404">
        <f t="shared" si="6"/>
        <v>3.4771675913567002E-2</v>
      </c>
      <c r="K38" s="404">
        <f t="shared" si="6"/>
        <v>1.168728614536696E-2</v>
      </c>
      <c r="L38" s="404"/>
      <c r="M38" s="404">
        <f t="shared" si="8"/>
        <v>0.11062260204163055</v>
      </c>
      <c r="N38" s="406">
        <f t="shared" si="7"/>
        <v>2.657722929980233E-2</v>
      </c>
    </row>
    <row r="39" spans="1:14" s="407" customFormat="1" x14ac:dyDescent="0.2">
      <c r="A39" s="408" t="s">
        <v>112</v>
      </c>
      <c r="B39" s="409">
        <v>0.86040777768366794</v>
      </c>
      <c r="C39" s="410">
        <v>1.0500638243567224</v>
      </c>
      <c r="D39" s="411">
        <v>1.0230658463677995</v>
      </c>
      <c r="E39" s="411">
        <v>1.047996831685629</v>
      </c>
      <c r="F39" s="411">
        <v>1.0325123947396047</v>
      </c>
      <c r="G39" s="412">
        <v>298</v>
      </c>
      <c r="H39" s="411">
        <f t="shared" si="6"/>
        <v>0.22042576972471561</v>
      </c>
      <c r="I39" s="411">
        <f t="shared" si="6"/>
        <v>-2.5710797156031973E-2</v>
      </c>
      <c r="J39" s="411">
        <f t="shared" si="6"/>
        <v>2.4368896104138615E-2</v>
      </c>
      <c r="K39" s="411">
        <f t="shared" si="6"/>
        <v>-1.4775270762144133E-2</v>
      </c>
      <c r="L39" s="411"/>
      <c r="M39" s="411">
        <f t="shared" si="8"/>
        <v>0.20002680301108522</v>
      </c>
      <c r="N39" s="413">
        <f t="shared" si="7"/>
        <v>4.6640983712579853E-2</v>
      </c>
    </row>
    <row r="40" spans="1:14" ht="13.5" thickBot="1" x14ac:dyDescent="0.25">
      <c r="A40" s="414" t="s">
        <v>99</v>
      </c>
      <c r="B40" s="415">
        <v>1.0724762597588864</v>
      </c>
      <c r="C40" s="416">
        <v>1.1710893472646995</v>
      </c>
      <c r="D40" s="417">
        <v>1.1492880614716643</v>
      </c>
      <c r="E40" s="417">
        <v>1.1640196849653541</v>
      </c>
      <c r="F40" s="417">
        <v>1.2084943880515009</v>
      </c>
      <c r="G40" s="418">
        <f>SUM(G34:G39)</f>
        <v>5671</v>
      </c>
      <c r="H40" s="417">
        <f t="shared" si="6"/>
        <v>9.1948970066697111E-2</v>
      </c>
      <c r="I40" s="417">
        <f t="shared" si="6"/>
        <v>-1.861624464773437E-2</v>
      </c>
      <c r="J40" s="417">
        <f t="shared" si="6"/>
        <v>1.2818042741021829E-2</v>
      </c>
      <c r="K40" s="417">
        <f t="shared" si="6"/>
        <v>3.8207861654393271E-2</v>
      </c>
      <c r="L40" s="417"/>
      <c r="M40" s="417">
        <f t="shared" si="8"/>
        <v>0.12682623699586038</v>
      </c>
      <c r="N40" s="419">
        <f t="shared" si="7"/>
        <v>3.0301275870818545E-2</v>
      </c>
    </row>
    <row r="41" spans="1:14" ht="13.5" thickTop="1" x14ac:dyDescent="0.2">
      <c r="A41" s="401"/>
      <c r="B41" s="420"/>
      <c r="C41" s="421"/>
      <c r="D41" s="421"/>
      <c r="E41" s="421"/>
      <c r="F41" s="421"/>
      <c r="G41" s="421"/>
      <c r="H41" s="421"/>
      <c r="I41" s="421"/>
      <c r="J41" s="421"/>
      <c r="K41" s="421"/>
      <c r="L41" s="421"/>
    </row>
    <row r="42" spans="1:14" ht="12.75" customHeight="1" x14ac:dyDescent="0.2">
      <c r="A42" s="401"/>
      <c r="B42" s="872" t="s">
        <v>117</v>
      </c>
      <c r="C42" s="872"/>
      <c r="D42" s="872"/>
      <c r="E42" s="872"/>
      <c r="F42" s="872"/>
      <c r="G42" s="872"/>
      <c r="H42" s="872"/>
      <c r="I42" s="872"/>
      <c r="J42" s="872"/>
      <c r="K42" s="872"/>
      <c r="L42" s="872"/>
      <c r="M42" s="872"/>
      <c r="N42" s="872"/>
    </row>
    <row r="43" spans="1:14" s="422" customFormat="1" ht="28.9" customHeight="1" x14ac:dyDescent="0.2">
      <c r="A43" s="876" t="s">
        <v>17</v>
      </c>
      <c r="B43" s="873" t="s">
        <v>94</v>
      </c>
      <c r="C43" s="874"/>
      <c r="D43" s="874"/>
      <c r="E43" s="874"/>
      <c r="F43" s="874"/>
      <c r="G43" s="351" t="s">
        <v>101</v>
      </c>
      <c r="H43" s="875" t="s">
        <v>247</v>
      </c>
      <c r="I43" s="875"/>
      <c r="J43" s="875"/>
      <c r="K43" s="875"/>
      <c r="L43" s="350"/>
      <c r="M43" s="351" t="s">
        <v>96</v>
      </c>
      <c r="N43" s="352" t="s">
        <v>248</v>
      </c>
    </row>
    <row r="44" spans="1:14" x14ac:dyDescent="0.2">
      <c r="A44" s="876"/>
      <c r="B44" s="400">
        <f>B33</f>
        <v>2009</v>
      </c>
      <c r="C44" s="354">
        <f>B44+1</f>
        <v>2010</v>
      </c>
      <c r="D44" s="354">
        <f>C44+1</f>
        <v>2011</v>
      </c>
      <c r="E44" s="354">
        <f>D44+1</f>
        <v>2012</v>
      </c>
      <c r="F44" s="354">
        <f>E44+1</f>
        <v>2013</v>
      </c>
      <c r="G44" s="354">
        <f>F44</f>
        <v>2013</v>
      </c>
      <c r="H44" s="355" t="str">
        <f>H33</f>
        <v>09-10</v>
      </c>
      <c r="I44" s="355" t="str">
        <f>I33</f>
        <v>10-11</v>
      </c>
      <c r="J44" s="355" t="str">
        <f>J33</f>
        <v>11-12</v>
      </c>
      <c r="K44" s="355" t="str">
        <f>K33</f>
        <v>12-13</v>
      </c>
      <c r="L44" s="356"/>
      <c r="M44" s="356" t="str">
        <f>M33</f>
        <v>09-13</v>
      </c>
      <c r="N44" s="357" t="str">
        <f>N33</f>
        <v>09-13</v>
      </c>
    </row>
    <row r="45" spans="1:14" x14ac:dyDescent="0.2">
      <c r="A45" s="401" t="s">
        <v>253</v>
      </c>
      <c r="B45" s="402">
        <v>1.2219004276384409</v>
      </c>
      <c r="C45" s="403">
        <v>1.2587740080106882</v>
      </c>
      <c r="D45" s="404">
        <v>1.2406626009370545</v>
      </c>
      <c r="E45" s="404">
        <v>1.3228667019165079</v>
      </c>
      <c r="F45" s="404">
        <v>1.0965617144523461</v>
      </c>
      <c r="G45" s="423">
        <v>4.7249049999999997</v>
      </c>
      <c r="H45" s="403">
        <f t="shared" ref="H45:K51" si="9">C45/B45-1</f>
        <v>3.017723829061314E-2</v>
      </c>
      <c r="I45" s="403">
        <f t="shared" si="9"/>
        <v>-1.4388132387843089E-2</v>
      </c>
      <c r="J45" s="403">
        <f t="shared" si="9"/>
        <v>6.6258224369273089E-2</v>
      </c>
      <c r="K45" s="403">
        <f t="shared" si="9"/>
        <v>-0.17107164851628787</v>
      </c>
      <c r="L45" s="404"/>
      <c r="M45" s="403">
        <f>F45/B45-1</f>
        <v>-0.10257686334420568</v>
      </c>
      <c r="N45" s="406">
        <f t="shared" ref="N45:N51" si="10">((F45/B45)^(1/4))-1</f>
        <v>-2.6694190768017823E-2</v>
      </c>
    </row>
    <row r="46" spans="1:14" x14ac:dyDescent="0.2">
      <c r="A46" s="401" t="s">
        <v>254</v>
      </c>
      <c r="B46" s="402">
        <v>1.0614731898749352</v>
      </c>
      <c r="C46" s="403">
        <v>1.1348386624458588</v>
      </c>
      <c r="D46" s="404">
        <v>1.1078881410763171</v>
      </c>
      <c r="E46" s="404">
        <v>1.1019612128146037</v>
      </c>
      <c r="F46" s="404">
        <v>1.1543685843121698</v>
      </c>
      <c r="G46" s="423">
        <v>15.823931</v>
      </c>
      <c r="H46" s="404">
        <f t="shared" si="9"/>
        <v>6.9116651528021711E-2</v>
      </c>
      <c r="I46" s="404">
        <f t="shared" si="9"/>
        <v>-2.3748328516986494E-2</v>
      </c>
      <c r="J46" s="404">
        <f t="shared" si="9"/>
        <v>-5.349753320723627E-3</v>
      </c>
      <c r="K46" s="404">
        <f t="shared" si="9"/>
        <v>4.7558272367598464E-2</v>
      </c>
      <c r="L46" s="404"/>
      <c r="M46" s="404">
        <f>F46/B46-1</f>
        <v>8.751553531764622E-2</v>
      </c>
      <c r="N46" s="406">
        <f t="shared" si="10"/>
        <v>2.119544129358375E-2</v>
      </c>
    </row>
    <row r="47" spans="1:14" x14ac:dyDescent="0.2">
      <c r="A47" s="401" t="s">
        <v>26</v>
      </c>
      <c r="B47" s="402">
        <v>1.0201351221805808</v>
      </c>
      <c r="C47" s="403">
        <v>1.1619245116132157</v>
      </c>
      <c r="D47" s="404">
        <v>1.1058597316330541</v>
      </c>
      <c r="E47" s="404">
        <v>1.1561394954661579</v>
      </c>
      <c r="F47" s="404">
        <v>1.2275507916811215</v>
      </c>
      <c r="G47" s="423">
        <v>33.377127999999999</v>
      </c>
      <c r="H47" s="404">
        <f t="shared" si="9"/>
        <v>0.13899079283688853</v>
      </c>
      <c r="I47" s="404">
        <f t="shared" si="9"/>
        <v>-4.8251654405948807E-2</v>
      </c>
      <c r="J47" s="404">
        <f t="shared" si="9"/>
        <v>4.5466673932375024E-2</v>
      </c>
      <c r="K47" s="404">
        <f t="shared" si="9"/>
        <v>6.176702421723812E-2</v>
      </c>
      <c r="L47" s="404"/>
      <c r="M47" s="404">
        <f t="shared" ref="M47:M51" si="11">F47/B47-1</f>
        <v>0.20332176100081845</v>
      </c>
      <c r="N47" s="406">
        <f t="shared" si="10"/>
        <v>4.7358695359681624E-2</v>
      </c>
    </row>
    <row r="48" spans="1:14" x14ac:dyDescent="0.2">
      <c r="A48" s="401" t="s">
        <v>27</v>
      </c>
      <c r="B48" s="402">
        <v>1.0491972379932382</v>
      </c>
      <c r="C48" s="403">
        <v>1.1983208681246902</v>
      </c>
      <c r="D48" s="404">
        <v>1.1686596636375184</v>
      </c>
      <c r="E48" s="404">
        <v>1.1670231603800489</v>
      </c>
      <c r="F48" s="404">
        <v>1.2330076058077428</v>
      </c>
      <c r="G48" s="423">
        <v>33.849127000000003</v>
      </c>
      <c r="H48" s="404">
        <f t="shared" si="9"/>
        <v>0.14213116917527868</v>
      </c>
      <c r="I48" s="404">
        <f t="shared" si="9"/>
        <v>-2.4752305727254842E-2</v>
      </c>
      <c r="J48" s="404">
        <f t="shared" si="9"/>
        <v>-1.400324926399632E-3</v>
      </c>
      <c r="K48" s="404">
        <f t="shared" si="9"/>
        <v>5.6540819126679187E-2</v>
      </c>
      <c r="L48" s="404"/>
      <c r="M48" s="404">
        <f t="shared" si="11"/>
        <v>0.17519143318187935</v>
      </c>
      <c r="N48" s="406">
        <f t="shared" si="10"/>
        <v>4.1183205483039886E-2</v>
      </c>
    </row>
    <row r="49" spans="1:14" x14ac:dyDescent="0.2">
      <c r="A49" s="401" t="s">
        <v>28</v>
      </c>
      <c r="B49" s="402">
        <v>0.9402394965215829</v>
      </c>
      <c r="C49" s="403">
        <v>1.1151472935899092</v>
      </c>
      <c r="D49" s="404">
        <v>1.0885298557268965</v>
      </c>
      <c r="E49" s="404">
        <v>1.1947595533779476</v>
      </c>
      <c r="F49" s="404">
        <v>1.1524395605825422</v>
      </c>
      <c r="G49" s="423">
        <v>26.313694999999999</v>
      </c>
      <c r="H49" s="404">
        <f t="shared" si="9"/>
        <v>0.18602472850310781</v>
      </c>
      <c r="I49" s="404">
        <f t="shared" si="9"/>
        <v>-2.3868988443064842E-2</v>
      </c>
      <c r="J49" s="404">
        <f t="shared" si="9"/>
        <v>9.7590063416417072E-2</v>
      </c>
      <c r="K49" s="404">
        <f t="shared" si="9"/>
        <v>-3.5421347061635911E-2</v>
      </c>
      <c r="L49" s="404"/>
      <c r="M49" s="404">
        <f t="shared" si="11"/>
        <v>0.22568724760658698</v>
      </c>
      <c r="N49" s="406">
        <f t="shared" si="10"/>
        <v>5.2191809675707912E-2</v>
      </c>
    </row>
    <row r="50" spans="1:14" x14ac:dyDescent="0.2">
      <c r="A50" s="408" t="s">
        <v>112</v>
      </c>
      <c r="B50" s="409">
        <v>0.75210310421809345</v>
      </c>
      <c r="C50" s="410">
        <v>0.88017946919041623</v>
      </c>
      <c r="D50" s="411">
        <v>0.98255821523734255</v>
      </c>
      <c r="E50" s="411">
        <v>0.98270661379529634</v>
      </c>
      <c r="F50" s="411">
        <v>0.94414138916549306</v>
      </c>
      <c r="G50" s="424">
        <v>6.690372</v>
      </c>
      <c r="H50" s="411">
        <f t="shared" si="9"/>
        <v>0.17029096709482983</v>
      </c>
      <c r="I50" s="411">
        <f t="shared" si="9"/>
        <v>0.11631576244455433</v>
      </c>
      <c r="J50" s="411">
        <f t="shared" si="9"/>
        <v>1.5103284024542418E-4</v>
      </c>
      <c r="K50" s="411">
        <f t="shared" si="9"/>
        <v>-3.9243884276774277E-2</v>
      </c>
      <c r="L50" s="411"/>
      <c r="M50" s="411">
        <f t="shared" si="11"/>
        <v>0.25533505163104975</v>
      </c>
      <c r="N50" s="413">
        <f t="shared" si="10"/>
        <v>5.8497688236606393E-2</v>
      </c>
    </row>
    <row r="51" spans="1:14" ht="13.5" thickBot="1" x14ac:dyDescent="0.25">
      <c r="A51" s="414" t="s">
        <v>99</v>
      </c>
      <c r="B51" s="415">
        <v>0.99571431205319172</v>
      </c>
      <c r="C51" s="416">
        <v>1.1390214659021254</v>
      </c>
      <c r="D51" s="417">
        <v>1.1137801335454582</v>
      </c>
      <c r="E51" s="417">
        <v>1.1574318001444375</v>
      </c>
      <c r="F51" s="417">
        <v>1.1805709546835921</v>
      </c>
      <c r="G51" s="425">
        <f>SUM(G45:G50)</f>
        <v>120.779158</v>
      </c>
      <c r="H51" s="417">
        <f t="shared" si="9"/>
        <v>0.14392396705981869</v>
      </c>
      <c r="I51" s="417">
        <f t="shared" si="9"/>
        <v>-2.2160541405315426E-2</v>
      </c>
      <c r="J51" s="417">
        <f t="shared" si="9"/>
        <v>3.9192355191346673E-2</v>
      </c>
      <c r="K51" s="417">
        <f t="shared" si="9"/>
        <v>1.9991808187978855E-2</v>
      </c>
      <c r="L51" s="417"/>
      <c r="M51" s="417">
        <f t="shared" si="11"/>
        <v>0.18565229041372389</v>
      </c>
      <c r="N51" s="419">
        <f t="shared" si="10"/>
        <v>4.3492510056912792E-2</v>
      </c>
    </row>
    <row r="52" spans="1:14" ht="7.5" customHeight="1" thickTop="1" x14ac:dyDescent="0.2"/>
    <row r="54" spans="1:14" x14ac:dyDescent="0.2">
      <c r="A54" s="780" t="s">
        <v>255</v>
      </c>
    </row>
    <row r="55" spans="1:14" x14ac:dyDescent="0.2">
      <c r="A55" s="780" t="s">
        <v>256</v>
      </c>
    </row>
  </sheetData>
  <mergeCells count="23">
    <mergeCell ref="A43:A44"/>
    <mergeCell ref="B43:F43"/>
    <mergeCell ref="H43:K43"/>
    <mergeCell ref="B30:N30"/>
    <mergeCell ref="B31:N31"/>
    <mergeCell ref="A32:A33"/>
    <mergeCell ref="B32:F32"/>
    <mergeCell ref="H32:K32"/>
    <mergeCell ref="B42:N42"/>
    <mergeCell ref="A20:A21"/>
    <mergeCell ref="B20:F20"/>
    <mergeCell ref="H20:K20"/>
    <mergeCell ref="B1:N1"/>
    <mergeCell ref="B2:N2"/>
    <mergeCell ref="B3:N3"/>
    <mergeCell ref="B4:N4"/>
    <mergeCell ref="B5:N5"/>
    <mergeCell ref="B7:N7"/>
    <mergeCell ref="B8:N8"/>
    <mergeCell ref="A9:A10"/>
    <mergeCell ref="B9:F9"/>
    <mergeCell ref="H9:K9"/>
    <mergeCell ref="B19:N19"/>
  </mergeCells>
  <printOptions horizontalCentered="1" verticalCentered="1"/>
  <pageMargins left="0.25" right="0.25" top="0.25" bottom="0.25" header="0.05" footer="0.05"/>
  <pageSetup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"/>
  <sheetViews>
    <sheetView zoomScaleNormal="100" workbookViewId="0">
      <selection sqref="A1:W1"/>
    </sheetView>
  </sheetViews>
  <sheetFormatPr defaultColWidth="8.85546875" defaultRowHeight="12.75" x14ac:dyDescent="0.2"/>
  <cols>
    <col min="1" max="10" width="8.85546875" style="426"/>
    <col min="11" max="11" width="11.7109375" style="426" customWidth="1"/>
    <col min="12" max="22" width="8.85546875" style="426" customWidth="1"/>
    <col min="23" max="23" width="11.42578125" style="426" customWidth="1"/>
    <col min="24" max="16384" width="8.85546875" style="426"/>
  </cols>
  <sheetData>
    <row r="1" spans="1:23" x14ac:dyDescent="0.2">
      <c r="A1" s="881" t="s">
        <v>265</v>
      </c>
      <c r="B1" s="881"/>
      <c r="C1" s="881"/>
      <c r="D1" s="881"/>
      <c r="E1" s="881"/>
      <c r="F1" s="881"/>
      <c r="G1" s="881"/>
      <c r="H1" s="881"/>
      <c r="I1" s="881"/>
      <c r="J1" s="881"/>
      <c r="K1" s="881"/>
      <c r="L1" s="881"/>
      <c r="M1" s="881"/>
      <c r="N1" s="881"/>
      <c r="O1" s="881"/>
      <c r="P1" s="881"/>
      <c r="Q1" s="881"/>
      <c r="R1" s="881"/>
      <c r="S1" s="881"/>
      <c r="T1" s="881"/>
      <c r="U1" s="881"/>
      <c r="V1" s="881"/>
      <c r="W1" s="881"/>
    </row>
    <row r="2" spans="1:23" x14ac:dyDescent="0.2">
      <c r="A2" s="882" t="s">
        <v>1</v>
      </c>
      <c r="B2" s="882"/>
      <c r="C2" s="882"/>
      <c r="D2" s="882"/>
      <c r="E2" s="882"/>
      <c r="F2" s="882"/>
      <c r="G2" s="882"/>
      <c r="H2" s="882"/>
      <c r="I2" s="882"/>
      <c r="J2" s="882"/>
      <c r="K2" s="882"/>
      <c r="L2" s="882"/>
      <c r="M2" s="882"/>
      <c r="N2" s="882"/>
      <c r="O2" s="882"/>
      <c r="P2" s="882"/>
      <c r="Q2" s="882"/>
      <c r="R2" s="882"/>
      <c r="S2" s="882"/>
      <c r="T2" s="882"/>
      <c r="U2" s="882"/>
      <c r="V2" s="882"/>
      <c r="W2" s="882"/>
    </row>
    <row r="3" spans="1:23" x14ac:dyDescent="0.2">
      <c r="A3" s="882" t="s">
        <v>2</v>
      </c>
      <c r="B3" s="882"/>
      <c r="C3" s="882"/>
      <c r="D3" s="882"/>
      <c r="E3" s="882"/>
      <c r="F3" s="882"/>
      <c r="G3" s="882"/>
      <c r="H3" s="882"/>
      <c r="I3" s="882"/>
      <c r="J3" s="882"/>
      <c r="K3" s="882"/>
      <c r="L3" s="882"/>
      <c r="M3" s="882"/>
      <c r="N3" s="882"/>
      <c r="O3" s="882"/>
      <c r="P3" s="882"/>
      <c r="Q3" s="882"/>
      <c r="R3" s="882"/>
      <c r="S3" s="882"/>
      <c r="T3" s="882"/>
      <c r="U3" s="882"/>
      <c r="V3" s="882"/>
      <c r="W3" s="882"/>
    </row>
    <row r="4" spans="1:23" x14ac:dyDescent="0.2">
      <c r="A4" s="882" t="s">
        <v>3</v>
      </c>
      <c r="B4" s="882"/>
      <c r="C4" s="882"/>
      <c r="D4" s="882"/>
      <c r="E4" s="882"/>
      <c r="F4" s="882"/>
      <c r="G4" s="882"/>
      <c r="H4" s="882"/>
      <c r="I4" s="882"/>
      <c r="J4" s="882"/>
      <c r="K4" s="882"/>
      <c r="L4" s="882"/>
      <c r="M4" s="882"/>
      <c r="N4" s="882"/>
      <c r="O4" s="882"/>
      <c r="P4" s="882"/>
      <c r="Q4" s="882"/>
      <c r="R4" s="882"/>
      <c r="S4" s="882"/>
      <c r="T4" s="882"/>
      <c r="U4" s="882"/>
      <c r="V4" s="882"/>
      <c r="W4" s="882"/>
    </row>
    <row r="5" spans="1:23" x14ac:dyDescent="0.2">
      <c r="A5" s="883" t="s">
        <v>4</v>
      </c>
      <c r="B5" s="883"/>
      <c r="C5" s="883"/>
      <c r="D5" s="883"/>
      <c r="E5" s="883"/>
      <c r="F5" s="883"/>
      <c r="G5" s="883"/>
      <c r="H5" s="883"/>
      <c r="I5" s="883"/>
      <c r="J5" s="883"/>
      <c r="K5" s="883"/>
      <c r="L5" s="883"/>
      <c r="M5" s="883"/>
      <c r="N5" s="883"/>
      <c r="O5" s="883"/>
      <c r="P5" s="883"/>
      <c r="Q5" s="883"/>
      <c r="R5" s="883"/>
      <c r="S5" s="883"/>
      <c r="T5" s="883"/>
      <c r="U5" s="883"/>
      <c r="V5" s="883"/>
      <c r="W5" s="883"/>
    </row>
    <row r="6" spans="1:23" x14ac:dyDescent="0.2">
      <c r="A6" s="427"/>
      <c r="B6" s="427"/>
      <c r="C6" s="427"/>
      <c r="D6" s="427"/>
      <c r="E6" s="427"/>
      <c r="F6" s="427"/>
      <c r="G6" s="427"/>
      <c r="H6" s="427"/>
      <c r="I6" s="427"/>
      <c r="J6" s="427"/>
      <c r="K6" s="427"/>
      <c r="L6" s="427"/>
      <c r="M6" s="427"/>
      <c r="N6" s="427"/>
      <c r="O6" s="427"/>
      <c r="P6" s="427"/>
      <c r="Q6" s="427"/>
      <c r="R6" s="427"/>
      <c r="S6" s="427"/>
      <c r="T6" s="427"/>
      <c r="U6" s="427"/>
      <c r="V6" s="427"/>
      <c r="W6" s="427"/>
    </row>
    <row r="7" spans="1:23" x14ac:dyDescent="0.2">
      <c r="A7" s="428"/>
      <c r="B7" s="429"/>
      <c r="C7" s="429"/>
      <c r="D7" s="429"/>
      <c r="E7" s="429"/>
      <c r="F7" s="429"/>
      <c r="G7" s="880" t="s">
        <v>75</v>
      </c>
      <c r="H7" s="880"/>
      <c r="I7" s="880"/>
      <c r="J7" s="880"/>
      <c r="K7" s="880"/>
      <c r="L7" s="880"/>
      <c r="M7" s="880"/>
      <c r="N7" s="880"/>
      <c r="O7" s="880"/>
      <c r="P7" s="429"/>
      <c r="Q7" s="429"/>
      <c r="R7" s="429"/>
      <c r="S7" s="429"/>
      <c r="T7" s="429"/>
      <c r="U7" s="429"/>
      <c r="V7" s="429"/>
      <c r="W7" s="430"/>
    </row>
    <row r="8" spans="1:23" x14ac:dyDescent="0.2">
      <c r="A8" s="431"/>
      <c r="B8" s="884" t="s">
        <v>10</v>
      </c>
      <c r="C8" s="884"/>
      <c r="D8" s="884"/>
      <c r="E8" s="884"/>
      <c r="F8" s="884"/>
      <c r="G8" s="884"/>
      <c r="H8" s="884"/>
      <c r="I8" s="884"/>
      <c r="J8" s="429"/>
      <c r="K8" s="429"/>
      <c r="L8" s="432"/>
      <c r="M8" s="432"/>
      <c r="N8" s="884" t="s">
        <v>7</v>
      </c>
      <c r="O8" s="884"/>
      <c r="P8" s="884"/>
      <c r="Q8" s="884"/>
      <c r="R8" s="884"/>
      <c r="S8" s="884"/>
      <c r="T8" s="884"/>
      <c r="U8" s="884"/>
      <c r="V8" s="429"/>
      <c r="W8" s="433"/>
    </row>
    <row r="9" spans="1:23" x14ac:dyDescent="0.2">
      <c r="A9" s="885" t="s">
        <v>17</v>
      </c>
      <c r="B9" s="887" t="s">
        <v>34</v>
      </c>
      <c r="C9" s="888"/>
      <c r="D9" s="888"/>
      <c r="E9" s="888"/>
      <c r="F9" s="888"/>
      <c r="G9" s="888"/>
      <c r="H9" s="888"/>
      <c r="I9" s="889"/>
      <c r="J9" s="890" t="s">
        <v>99</v>
      </c>
      <c r="K9" s="892" t="s">
        <v>101</v>
      </c>
      <c r="L9" s="432"/>
      <c r="M9" s="885" t="s">
        <v>17</v>
      </c>
      <c r="N9" s="887" t="s">
        <v>34</v>
      </c>
      <c r="O9" s="888"/>
      <c r="P9" s="888"/>
      <c r="Q9" s="888"/>
      <c r="R9" s="888"/>
      <c r="S9" s="888"/>
      <c r="T9" s="888"/>
      <c r="U9" s="889"/>
      <c r="V9" s="890" t="s">
        <v>99</v>
      </c>
      <c r="W9" s="892" t="s">
        <v>95</v>
      </c>
    </row>
    <row r="10" spans="1:23" x14ac:dyDescent="0.2">
      <c r="A10" s="886"/>
      <c r="B10" s="434" t="s">
        <v>124</v>
      </c>
      <c r="C10" s="435" t="s">
        <v>125</v>
      </c>
      <c r="D10" s="435" t="s">
        <v>126</v>
      </c>
      <c r="E10" s="435" t="s">
        <v>127</v>
      </c>
      <c r="F10" s="435" t="s">
        <v>128</v>
      </c>
      <c r="G10" s="435" t="s">
        <v>38</v>
      </c>
      <c r="H10" s="435" t="s">
        <v>39</v>
      </c>
      <c r="I10" s="436" t="s">
        <v>40</v>
      </c>
      <c r="J10" s="891"/>
      <c r="K10" s="893"/>
      <c r="L10" s="437"/>
      <c r="M10" s="886"/>
      <c r="N10" s="434" t="s">
        <v>124</v>
      </c>
      <c r="O10" s="435" t="s">
        <v>125</v>
      </c>
      <c r="P10" s="435" t="s">
        <v>126</v>
      </c>
      <c r="Q10" s="435" t="s">
        <v>127</v>
      </c>
      <c r="R10" s="435" t="s">
        <v>128</v>
      </c>
      <c r="S10" s="435" t="s">
        <v>38</v>
      </c>
      <c r="T10" s="435" t="s">
        <v>39</v>
      </c>
      <c r="U10" s="436" t="s">
        <v>40</v>
      </c>
      <c r="V10" s="891"/>
      <c r="W10" s="893"/>
    </row>
    <row r="11" spans="1:23" x14ac:dyDescent="0.2">
      <c r="A11" s="438" t="s">
        <v>22</v>
      </c>
      <c r="B11" s="439">
        <v>0.70431851818139679</v>
      </c>
      <c r="C11" s="440">
        <v>1.4746377112052542</v>
      </c>
      <c r="D11" s="440">
        <v>0.88724631761815786</v>
      </c>
      <c r="E11" s="440">
        <v>0.87807533049696662</v>
      </c>
      <c r="F11" s="440">
        <v>0.9898052130814361</v>
      </c>
      <c r="G11" s="440">
        <v>1.2130416298742577</v>
      </c>
      <c r="H11" s="440">
        <v>0.9265129547610973</v>
      </c>
      <c r="I11" s="440">
        <v>1.0118435570560078</v>
      </c>
      <c r="J11" s="441">
        <v>1.0076096929794247</v>
      </c>
      <c r="K11" s="442">
        <v>237.26218700000001</v>
      </c>
      <c r="L11" s="443"/>
      <c r="M11" s="444" t="s">
        <v>22</v>
      </c>
      <c r="N11" s="445">
        <v>0.9755887424661045</v>
      </c>
      <c r="O11" s="445">
        <v>0.91455586001667255</v>
      </c>
      <c r="P11" s="445">
        <v>0.97445825249888507</v>
      </c>
      <c r="Q11" s="445">
        <v>1.0046796320055125</v>
      </c>
      <c r="R11" s="445">
        <v>1.2684195661328503</v>
      </c>
      <c r="S11" s="445">
        <v>1.2234181093296483</v>
      </c>
      <c r="T11" s="445">
        <v>1.0645773637956497</v>
      </c>
      <c r="U11" s="445">
        <v>1.0036416054560942</v>
      </c>
      <c r="V11" s="441">
        <v>1.0735354084520863</v>
      </c>
      <c r="W11" s="446">
        <v>1209</v>
      </c>
    </row>
    <row r="12" spans="1:23" x14ac:dyDescent="0.2">
      <c r="A12" s="438" t="s">
        <v>23</v>
      </c>
      <c r="B12" s="447">
        <v>1.0345328191321066</v>
      </c>
      <c r="C12" s="440">
        <v>0.5752820849512339</v>
      </c>
      <c r="D12" s="440">
        <v>1.2132792231288927</v>
      </c>
      <c r="E12" s="440">
        <v>1.0409487644608391</v>
      </c>
      <c r="F12" s="440">
        <v>1.0322025171264491</v>
      </c>
      <c r="G12" s="440">
        <v>1.0176246400063065</v>
      </c>
      <c r="H12" s="440">
        <v>0.9655866446373933</v>
      </c>
      <c r="I12" s="440">
        <v>0.9848770455191338</v>
      </c>
      <c r="J12" s="441">
        <v>0.99673658010845312</v>
      </c>
      <c r="K12" s="442">
        <v>840.82207700000004</v>
      </c>
      <c r="L12" s="443"/>
      <c r="M12" s="444" t="s">
        <v>23</v>
      </c>
      <c r="N12" s="445">
        <v>1.6042012323678498</v>
      </c>
      <c r="O12" s="445">
        <v>0.95647144021824393</v>
      </c>
      <c r="P12" s="445">
        <v>1.2994914697579356</v>
      </c>
      <c r="Q12" s="445">
        <v>1.1438965594527613</v>
      </c>
      <c r="R12" s="445">
        <v>1.105060995181085</v>
      </c>
      <c r="S12" s="445">
        <v>0.9885571894692553</v>
      </c>
      <c r="T12" s="445">
        <v>0.96062446946087798</v>
      </c>
      <c r="U12" s="445">
        <v>1.0075983887550455</v>
      </c>
      <c r="V12" s="441">
        <v>1.0381508458387874</v>
      </c>
      <c r="W12" s="446">
        <v>3311</v>
      </c>
    </row>
    <row r="13" spans="1:23" x14ac:dyDescent="0.2">
      <c r="A13" s="438" t="s">
        <v>24</v>
      </c>
      <c r="B13" s="447">
        <v>1.0909559606790129</v>
      </c>
      <c r="C13" s="440">
        <v>0.94600801149430536</v>
      </c>
      <c r="D13" s="440">
        <v>0.86578464639508956</v>
      </c>
      <c r="E13" s="440">
        <v>0.99493981183713487</v>
      </c>
      <c r="F13" s="440">
        <v>0.83421538463998435</v>
      </c>
      <c r="G13" s="440">
        <v>0.84842292328996505</v>
      </c>
      <c r="H13" s="440">
        <v>0.9621799217918402</v>
      </c>
      <c r="I13" s="440">
        <v>0.90622764618236729</v>
      </c>
      <c r="J13" s="441">
        <v>0.89284562757016173</v>
      </c>
      <c r="K13" s="442">
        <v>2143.5321800000002</v>
      </c>
      <c r="L13" s="443"/>
      <c r="M13" s="444" t="s">
        <v>24</v>
      </c>
      <c r="N13" s="445">
        <v>1.4706513547531279</v>
      </c>
      <c r="O13" s="445">
        <v>1.3618486559017746</v>
      </c>
      <c r="P13" s="445">
        <v>1.1753409911850057</v>
      </c>
      <c r="Q13" s="445">
        <v>1.18898891136424</v>
      </c>
      <c r="R13" s="445">
        <v>0.95443031102951648</v>
      </c>
      <c r="S13" s="445">
        <v>0.88215869369665001</v>
      </c>
      <c r="T13" s="445">
        <v>1.014786297714771</v>
      </c>
      <c r="U13" s="445">
        <v>0.95917242169708994</v>
      </c>
      <c r="V13" s="441">
        <v>0.98148077618214258</v>
      </c>
      <c r="W13" s="446">
        <v>6752</v>
      </c>
    </row>
    <row r="14" spans="1:23" x14ac:dyDescent="0.2">
      <c r="A14" s="438" t="s">
        <v>25</v>
      </c>
      <c r="B14" s="447">
        <v>1.2838997245491077</v>
      </c>
      <c r="C14" s="440">
        <v>1.0470912554776224</v>
      </c>
      <c r="D14" s="440">
        <v>0.90035798678959411</v>
      </c>
      <c r="E14" s="440">
        <v>0.88647832440873608</v>
      </c>
      <c r="F14" s="440">
        <v>0.83923766334515459</v>
      </c>
      <c r="G14" s="440">
        <v>0.8837286965710508</v>
      </c>
      <c r="H14" s="440">
        <v>0.96046322590806499</v>
      </c>
      <c r="I14" s="440">
        <v>0.97896204087705108</v>
      </c>
      <c r="J14" s="441">
        <v>0.90438611901417665</v>
      </c>
      <c r="K14" s="442">
        <v>3896.5129870000001</v>
      </c>
      <c r="L14" s="443"/>
      <c r="M14" s="444" t="s">
        <v>25</v>
      </c>
      <c r="N14" s="445">
        <v>1.5275016557207495</v>
      </c>
      <c r="O14" s="445">
        <v>1.3046151734817237</v>
      </c>
      <c r="P14" s="445">
        <v>1.1973944511816337</v>
      </c>
      <c r="Q14" s="445">
        <v>1.0203226274569352</v>
      </c>
      <c r="R14" s="445">
        <v>0.95961763866477523</v>
      </c>
      <c r="S14" s="445">
        <v>0.9207984500548918</v>
      </c>
      <c r="T14" s="445">
        <v>1.055136014241385</v>
      </c>
      <c r="U14" s="445">
        <v>1.0343183534975597</v>
      </c>
      <c r="V14" s="441">
        <v>1.0064728258421665</v>
      </c>
      <c r="W14" s="446">
        <v>10636</v>
      </c>
    </row>
    <row r="15" spans="1:23" x14ac:dyDescent="0.2">
      <c r="A15" s="438" t="s">
        <v>129</v>
      </c>
      <c r="B15" s="447">
        <v>1.338469981218267</v>
      </c>
      <c r="C15" s="440">
        <v>0.83401485948121068</v>
      </c>
      <c r="D15" s="440">
        <v>0.81741840821070799</v>
      </c>
      <c r="E15" s="440">
        <v>0.89484598802845083</v>
      </c>
      <c r="F15" s="440">
        <v>0.95210727870689316</v>
      </c>
      <c r="G15" s="440">
        <v>0.87741816778650883</v>
      </c>
      <c r="H15" s="440">
        <v>0.89791519957759214</v>
      </c>
      <c r="I15" s="440">
        <v>0.98014517483988084</v>
      </c>
      <c r="J15" s="441">
        <v>0.92204281881852967</v>
      </c>
      <c r="K15" s="442">
        <v>5152.1627930000004</v>
      </c>
      <c r="L15" s="443"/>
      <c r="M15" s="444" t="s">
        <v>129</v>
      </c>
      <c r="N15" s="445">
        <v>1.2756364436135661</v>
      </c>
      <c r="O15" s="445">
        <v>1.1598848878686727</v>
      </c>
      <c r="P15" s="445">
        <v>0.98808506643910188</v>
      </c>
      <c r="Q15" s="445">
        <v>1.0091194503485845</v>
      </c>
      <c r="R15" s="445">
        <v>0.97426967262254671</v>
      </c>
      <c r="S15" s="445">
        <v>0.93235445615409573</v>
      </c>
      <c r="T15" s="445">
        <v>0.95759860378825001</v>
      </c>
      <c r="U15" s="445">
        <v>1.0390407166763906</v>
      </c>
      <c r="V15" s="441">
        <v>0.9828384450032337</v>
      </c>
      <c r="W15" s="446">
        <v>13184</v>
      </c>
    </row>
    <row r="16" spans="1:23" x14ac:dyDescent="0.2">
      <c r="A16" s="438" t="s">
        <v>130</v>
      </c>
      <c r="B16" s="447">
        <v>0.87840744739177068</v>
      </c>
      <c r="C16" s="440">
        <v>0.76641577893394852</v>
      </c>
      <c r="D16" s="440">
        <v>0.93216066756934879</v>
      </c>
      <c r="E16" s="440">
        <v>0.92422209923400511</v>
      </c>
      <c r="F16" s="440">
        <v>0.79075002555515705</v>
      </c>
      <c r="G16" s="440">
        <v>0.78075391966996333</v>
      </c>
      <c r="H16" s="440">
        <v>0.96115040061248669</v>
      </c>
      <c r="I16" s="440">
        <v>1.0252826533335144</v>
      </c>
      <c r="J16" s="441">
        <v>0.85293312918974995</v>
      </c>
      <c r="K16" s="442">
        <v>5282.3709220000001</v>
      </c>
      <c r="L16" s="443"/>
      <c r="M16" s="444" t="s">
        <v>130</v>
      </c>
      <c r="N16" s="445">
        <v>1.0909264029193566</v>
      </c>
      <c r="O16" s="445">
        <v>1.0032998926219123</v>
      </c>
      <c r="P16" s="445">
        <v>1.1211345252722007</v>
      </c>
      <c r="Q16" s="445">
        <v>1.0439170432960028</v>
      </c>
      <c r="R16" s="445">
        <v>0.90403434024893548</v>
      </c>
      <c r="S16" s="445">
        <v>0.86837082059008097</v>
      </c>
      <c r="T16" s="445">
        <v>0.99491734713723767</v>
      </c>
      <c r="U16" s="445">
        <v>1.0289702025665668</v>
      </c>
      <c r="V16" s="441">
        <v>0.95186394661571649</v>
      </c>
      <c r="W16" s="446">
        <v>14589</v>
      </c>
    </row>
    <row r="17" spans="1:26" x14ac:dyDescent="0.2">
      <c r="A17" s="438" t="s">
        <v>131</v>
      </c>
      <c r="B17" s="447">
        <v>0.94943825635059953</v>
      </c>
      <c r="C17" s="440">
        <v>0.81919840728785809</v>
      </c>
      <c r="D17" s="440">
        <v>0.81188467643266327</v>
      </c>
      <c r="E17" s="440">
        <v>0.89052212532974606</v>
      </c>
      <c r="F17" s="440">
        <v>0.85972248761750458</v>
      </c>
      <c r="G17" s="440">
        <v>0.82303845924218744</v>
      </c>
      <c r="H17" s="440">
        <v>1.0001188066635505</v>
      </c>
      <c r="I17" s="440">
        <v>0.98475680113291686</v>
      </c>
      <c r="J17" s="441">
        <v>0.87994866551391582</v>
      </c>
      <c r="K17" s="442">
        <v>5616.8168379999997</v>
      </c>
      <c r="L17" s="443"/>
      <c r="M17" s="444" t="s">
        <v>131</v>
      </c>
      <c r="N17" s="445">
        <v>1.1562651814345848</v>
      </c>
      <c r="O17" s="445">
        <v>1.0279250212315758</v>
      </c>
      <c r="P17" s="445">
        <v>0.9620883991989666</v>
      </c>
      <c r="Q17" s="445">
        <v>0.95574770507661333</v>
      </c>
      <c r="R17" s="445">
        <v>0.92616193676085101</v>
      </c>
      <c r="S17" s="445">
        <v>0.88717066337426964</v>
      </c>
      <c r="T17" s="445">
        <v>1.0091558997068202</v>
      </c>
      <c r="U17" s="445">
        <v>1.0018725054337956</v>
      </c>
      <c r="V17" s="441">
        <v>0.9494581677674433</v>
      </c>
      <c r="W17" s="446">
        <v>15893</v>
      </c>
      <c r="X17" s="448"/>
      <c r="Y17" s="448"/>
      <c r="Z17" s="448"/>
    </row>
    <row r="18" spans="1:26" x14ac:dyDescent="0.2">
      <c r="A18" s="438" t="s">
        <v>132</v>
      </c>
      <c r="B18" s="447">
        <v>0.85004456878057799</v>
      </c>
      <c r="C18" s="440">
        <v>0.87976203619244242</v>
      </c>
      <c r="D18" s="440">
        <v>0.78265950825780872</v>
      </c>
      <c r="E18" s="440">
        <v>0.82198023529441222</v>
      </c>
      <c r="F18" s="440">
        <v>0.83275912896520954</v>
      </c>
      <c r="G18" s="440">
        <v>0.88329472103482509</v>
      </c>
      <c r="H18" s="440">
        <v>0.8608849050280396</v>
      </c>
      <c r="I18" s="440">
        <v>0.9388677588295955</v>
      </c>
      <c r="J18" s="441">
        <v>0.85912926816956992</v>
      </c>
      <c r="K18" s="442">
        <v>5475.0165429999997</v>
      </c>
      <c r="L18" s="443"/>
      <c r="M18" s="444" t="s">
        <v>132</v>
      </c>
      <c r="N18" s="445">
        <v>1.1055821729920952</v>
      </c>
      <c r="O18" s="445">
        <v>1.0363680459136708</v>
      </c>
      <c r="P18" s="445">
        <v>0.9199631054796249</v>
      </c>
      <c r="Q18" s="445">
        <v>0.94664230873446342</v>
      </c>
      <c r="R18" s="445">
        <v>0.89399502487154769</v>
      </c>
      <c r="S18" s="445">
        <v>0.90780738093491264</v>
      </c>
      <c r="T18" s="445">
        <v>0.93500584161063161</v>
      </c>
      <c r="U18" s="445">
        <v>1.0119332442662201</v>
      </c>
      <c r="V18" s="441">
        <v>0.93592645899865634</v>
      </c>
      <c r="W18" s="446">
        <v>16779</v>
      </c>
      <c r="X18" s="448"/>
      <c r="Y18" s="448"/>
      <c r="Z18" s="448"/>
    </row>
    <row r="19" spans="1:26" x14ac:dyDescent="0.2">
      <c r="A19" s="438" t="s">
        <v>133</v>
      </c>
      <c r="B19" s="447">
        <v>0.65259602626418212</v>
      </c>
      <c r="C19" s="440">
        <v>1.1126615261943062</v>
      </c>
      <c r="D19" s="440">
        <v>1.0038074569154127</v>
      </c>
      <c r="E19" s="440">
        <v>0.91914948931476026</v>
      </c>
      <c r="F19" s="440">
        <v>0.88263497961188797</v>
      </c>
      <c r="G19" s="440">
        <v>0.92486560550077523</v>
      </c>
      <c r="H19" s="440">
        <v>0.9869099386274891</v>
      </c>
      <c r="I19" s="440">
        <v>0.95612035092682768</v>
      </c>
      <c r="J19" s="441">
        <v>0.926659356278275</v>
      </c>
      <c r="K19" s="442">
        <v>4768.617467</v>
      </c>
      <c r="L19" s="443"/>
      <c r="M19" s="444" t="s">
        <v>133</v>
      </c>
      <c r="N19" s="445">
        <v>0.82337998776553567</v>
      </c>
      <c r="O19" s="445">
        <v>1.1513375351541568</v>
      </c>
      <c r="P19" s="445">
        <v>1.1159199034288716</v>
      </c>
      <c r="Q19" s="445">
        <v>1.0207700239032886</v>
      </c>
      <c r="R19" s="445">
        <v>0.90357076920309221</v>
      </c>
      <c r="S19" s="445">
        <v>0.9556648647183914</v>
      </c>
      <c r="T19" s="445">
        <v>0.99933218503651566</v>
      </c>
      <c r="U19" s="445">
        <v>0.992977997448653</v>
      </c>
      <c r="V19" s="441">
        <v>0.96752896882862227</v>
      </c>
      <c r="W19" s="446">
        <v>14456</v>
      </c>
      <c r="X19" s="448"/>
      <c r="Y19" s="448"/>
      <c r="Z19" s="448"/>
    </row>
    <row r="20" spans="1:26" x14ac:dyDescent="0.2">
      <c r="A20" s="438" t="s">
        <v>134</v>
      </c>
      <c r="B20" s="447">
        <v>1.1691002428346389</v>
      </c>
      <c r="C20" s="440">
        <v>1.1244372802207121</v>
      </c>
      <c r="D20" s="440">
        <v>0.83833869726463106</v>
      </c>
      <c r="E20" s="440">
        <v>0.8653036283906298</v>
      </c>
      <c r="F20" s="440">
        <v>0.89937728658304661</v>
      </c>
      <c r="G20" s="440">
        <v>1.0757387384933559</v>
      </c>
      <c r="H20" s="440">
        <v>0.94847655937763542</v>
      </c>
      <c r="I20" s="440">
        <v>0.97424631429830399</v>
      </c>
      <c r="J20" s="441">
        <v>0.96143325591854567</v>
      </c>
      <c r="K20" s="442">
        <v>3455.0590780000002</v>
      </c>
      <c r="L20" s="443"/>
      <c r="M20" s="444" t="s">
        <v>134</v>
      </c>
      <c r="N20" s="445">
        <v>1.0585633057520603</v>
      </c>
      <c r="O20" s="445">
        <v>0.9138411824615551</v>
      </c>
      <c r="P20" s="445">
        <v>1.0247616575178271</v>
      </c>
      <c r="Q20" s="445">
        <v>1.0749043940519689</v>
      </c>
      <c r="R20" s="445">
        <v>1.0254057957986349</v>
      </c>
      <c r="S20" s="445">
        <v>1.068532295964578</v>
      </c>
      <c r="T20" s="445">
        <v>0.98127027934384192</v>
      </c>
      <c r="U20" s="445">
        <v>0.99601606567699397</v>
      </c>
      <c r="V20" s="441">
        <v>1.0206069931538853</v>
      </c>
      <c r="W20" s="446">
        <v>9793</v>
      </c>
      <c r="X20" s="448"/>
      <c r="Y20" s="448"/>
      <c r="Z20" s="448"/>
    </row>
    <row r="21" spans="1:26" x14ac:dyDescent="0.2">
      <c r="A21" s="438" t="s">
        <v>135</v>
      </c>
      <c r="B21" s="447">
        <v>0.8906288415972351</v>
      </c>
      <c r="C21" s="440">
        <v>0.90772063247299462</v>
      </c>
      <c r="D21" s="440">
        <v>0.94320632600526388</v>
      </c>
      <c r="E21" s="440">
        <v>0.88832738566928715</v>
      </c>
      <c r="F21" s="440">
        <v>0.91750810717663644</v>
      </c>
      <c r="G21" s="440">
        <v>1.0046362350110412</v>
      </c>
      <c r="H21" s="440">
        <v>0.85503369968648335</v>
      </c>
      <c r="I21" s="440">
        <v>1.1729453314014611</v>
      </c>
      <c r="J21" s="441">
        <v>0.93727250921145755</v>
      </c>
      <c r="K21" s="442">
        <v>2794.2578549999998</v>
      </c>
      <c r="L21" s="443"/>
      <c r="M21" s="444" t="s">
        <v>135</v>
      </c>
      <c r="N21" s="445">
        <v>1.110650905074416</v>
      </c>
      <c r="O21" s="445">
        <v>1.1957725292492456</v>
      </c>
      <c r="P21" s="445">
        <v>0.97000579412777699</v>
      </c>
      <c r="Q21" s="445">
        <v>0.97376874603695684</v>
      </c>
      <c r="R21" s="445">
        <v>1.0525299222849174</v>
      </c>
      <c r="S21" s="445">
        <v>1.0852271939184108</v>
      </c>
      <c r="T21" s="445">
        <v>0.94799418293932436</v>
      </c>
      <c r="U21" s="445">
        <v>1.0939637793745369</v>
      </c>
      <c r="V21" s="441">
        <v>1.0383155266372004</v>
      </c>
      <c r="W21" s="446">
        <v>5544</v>
      </c>
      <c r="X21" s="448"/>
      <c r="Y21" s="448"/>
      <c r="Z21" s="448"/>
    </row>
    <row r="22" spans="1:26" x14ac:dyDescent="0.2">
      <c r="A22" s="438" t="s">
        <v>136</v>
      </c>
      <c r="B22" s="447">
        <v>0.50904036071888747</v>
      </c>
      <c r="C22" s="440">
        <v>1.4690872181827239</v>
      </c>
      <c r="D22" s="440">
        <v>0.95334119167804821</v>
      </c>
      <c r="E22" s="440">
        <v>0.5957745370285118</v>
      </c>
      <c r="F22" s="440">
        <v>0.8416575940706531</v>
      </c>
      <c r="G22" s="440">
        <v>0.9487234103688863</v>
      </c>
      <c r="H22" s="440">
        <v>1.3392675724732539</v>
      </c>
      <c r="I22" s="440">
        <v>0.74497556339227566</v>
      </c>
      <c r="J22" s="441">
        <v>0.85332974422335339</v>
      </c>
      <c r="K22" s="442">
        <v>2750.6533599999998</v>
      </c>
      <c r="L22" s="443"/>
      <c r="M22" s="444" t="s">
        <v>136</v>
      </c>
      <c r="N22" s="445">
        <v>1.1676611247245561</v>
      </c>
      <c r="O22" s="445">
        <v>1.2701937378615782</v>
      </c>
      <c r="P22" s="445">
        <v>1.0518890533327996</v>
      </c>
      <c r="Q22" s="445">
        <v>0.90058228914869864</v>
      </c>
      <c r="R22" s="445">
        <v>0.95838913438951845</v>
      </c>
      <c r="S22" s="445">
        <v>1.00096176952246</v>
      </c>
      <c r="T22" s="445">
        <v>1.0387786367017666</v>
      </c>
      <c r="U22" s="445">
        <v>0.84107850626777525</v>
      </c>
      <c r="V22" s="441">
        <v>0.98079684023042168</v>
      </c>
      <c r="W22" s="446">
        <v>3004</v>
      </c>
      <c r="X22" s="448"/>
      <c r="Y22" s="448"/>
      <c r="Z22" s="448"/>
    </row>
    <row r="23" spans="1:26" x14ac:dyDescent="0.2">
      <c r="A23" s="438" t="s">
        <v>137</v>
      </c>
      <c r="B23" s="447">
        <v>1.4922765185330362</v>
      </c>
      <c r="C23" s="440">
        <v>0.91971713801118027</v>
      </c>
      <c r="D23" s="440">
        <v>0.43344906025363433</v>
      </c>
      <c r="E23" s="440">
        <v>0.77605993636106019</v>
      </c>
      <c r="F23" s="440">
        <v>0.95059960332372384</v>
      </c>
      <c r="G23" s="440">
        <v>0.78375165562592497</v>
      </c>
      <c r="H23" s="440">
        <v>0.51613454990449659</v>
      </c>
      <c r="I23" s="440">
        <v>0</v>
      </c>
      <c r="J23" s="441">
        <v>0.89487888035296426</v>
      </c>
      <c r="K23" s="442">
        <v>1815.5803639999999</v>
      </c>
      <c r="L23" s="443"/>
      <c r="M23" s="444" t="s">
        <v>137</v>
      </c>
      <c r="N23" s="445">
        <v>1.7807932543551543</v>
      </c>
      <c r="O23" s="445">
        <v>1.994916181344317</v>
      </c>
      <c r="P23" s="445">
        <v>1.2649321825413402</v>
      </c>
      <c r="Q23" s="445">
        <v>0.95944900128158384</v>
      </c>
      <c r="R23" s="445">
        <v>0.98080881308321044</v>
      </c>
      <c r="S23" s="445">
        <v>0.91439386223088892</v>
      </c>
      <c r="T23" s="445">
        <v>0.58710719506774722</v>
      </c>
      <c r="U23" s="445">
        <v>0</v>
      </c>
      <c r="V23" s="441">
        <v>0.97430290513600926</v>
      </c>
      <c r="W23" s="446">
        <v>1317</v>
      </c>
      <c r="X23" s="448"/>
      <c r="Y23" s="448"/>
      <c r="Z23" s="448"/>
    </row>
    <row r="24" spans="1:26" x14ac:dyDescent="0.2">
      <c r="A24" s="444" t="s">
        <v>138</v>
      </c>
      <c r="B24" s="447">
        <v>0.60687610084485166</v>
      </c>
      <c r="C24" s="440">
        <v>1.1887978651912889</v>
      </c>
      <c r="D24" s="440">
        <v>0.55559077511657551</v>
      </c>
      <c r="E24" s="440">
        <v>0.69309356597671179</v>
      </c>
      <c r="F24" s="440">
        <v>0.62756505316730504</v>
      </c>
      <c r="G24" s="440">
        <v>0.79663542535470955</v>
      </c>
      <c r="H24" s="440">
        <v>2.3394776789569249</v>
      </c>
      <c r="I24" s="440">
        <v>0</v>
      </c>
      <c r="J24" s="441">
        <v>0.65964348123775052</v>
      </c>
      <c r="K24" s="442">
        <v>394.82405</v>
      </c>
      <c r="L24" s="443"/>
      <c r="M24" s="444" t="s">
        <v>138</v>
      </c>
      <c r="N24" s="445">
        <v>1.9976427815178075</v>
      </c>
      <c r="O24" s="445">
        <v>1.5104570831940889</v>
      </c>
      <c r="P24" s="445">
        <v>0.61655322087402631</v>
      </c>
      <c r="Q24" s="445">
        <v>0.67017585637863253</v>
      </c>
      <c r="R24" s="445">
        <v>0.72438135797250025</v>
      </c>
      <c r="S24" s="445">
        <v>0.85430444048157383</v>
      </c>
      <c r="T24" s="445">
        <v>2.1775580863619535</v>
      </c>
      <c r="U24" s="445">
        <v>0</v>
      </c>
      <c r="V24" s="441">
        <v>0.75226569794752118</v>
      </c>
      <c r="W24" s="446">
        <v>262</v>
      </c>
      <c r="X24" s="448"/>
      <c r="Y24" s="448"/>
      <c r="Z24" s="448"/>
    </row>
    <row r="25" spans="1:26" ht="13.5" thickBot="1" x14ac:dyDescent="0.25">
      <c r="A25" s="444" t="s">
        <v>139</v>
      </c>
      <c r="B25" s="449">
        <v>1.8960010398713658</v>
      </c>
      <c r="C25" s="450">
        <v>0.90447618805190511</v>
      </c>
      <c r="D25" s="450">
        <v>8.7898446233595648E-2</v>
      </c>
      <c r="E25" s="450">
        <v>0</v>
      </c>
      <c r="F25" s="450">
        <v>0.35825130077366241</v>
      </c>
      <c r="G25" s="450">
        <v>0</v>
      </c>
      <c r="H25" s="450">
        <v>0</v>
      </c>
      <c r="I25" s="450">
        <v>0</v>
      </c>
      <c r="J25" s="451">
        <v>0.42741109234125507</v>
      </c>
      <c r="K25" s="442">
        <v>16.080027999999999</v>
      </c>
      <c r="L25" s="443"/>
      <c r="M25" s="444" t="s">
        <v>139</v>
      </c>
      <c r="N25" s="445">
        <v>2.7146752878172782</v>
      </c>
      <c r="O25" s="445">
        <v>1.5366451450977179</v>
      </c>
      <c r="P25" s="445">
        <v>0.34792168978606292</v>
      </c>
      <c r="Q25" s="445">
        <v>0</v>
      </c>
      <c r="R25" s="445">
        <v>0.32450253760984404</v>
      </c>
      <c r="S25" s="445">
        <v>0</v>
      </c>
      <c r="T25" s="445">
        <v>0</v>
      </c>
      <c r="U25" s="445">
        <v>0</v>
      </c>
      <c r="V25" s="451">
        <v>0.67036103605172515</v>
      </c>
      <c r="W25" s="446">
        <v>23</v>
      </c>
      <c r="X25" s="448"/>
      <c r="Y25" s="448"/>
      <c r="Z25" s="448"/>
    </row>
    <row r="26" spans="1:26" ht="13.5" thickTop="1" x14ac:dyDescent="0.2">
      <c r="A26" s="452" t="s">
        <v>99</v>
      </c>
      <c r="B26" s="453">
        <v>0.96304303820363335</v>
      </c>
      <c r="C26" s="453">
        <v>0.93223527965722386</v>
      </c>
      <c r="D26" s="453">
        <v>0.86853583284000302</v>
      </c>
      <c r="E26" s="453">
        <v>0.8574722883646726</v>
      </c>
      <c r="F26" s="453">
        <v>0.86436635087442992</v>
      </c>
      <c r="G26" s="453">
        <v>0.88313604788931332</v>
      </c>
      <c r="H26" s="453">
        <v>0.94933309102503793</v>
      </c>
      <c r="I26" s="453">
        <v>0.97414477902880381</v>
      </c>
      <c r="J26" s="454">
        <v>0.89396208350598183</v>
      </c>
      <c r="K26" s="455">
        <v>44639.568728999999</v>
      </c>
      <c r="L26" s="437"/>
      <c r="M26" s="456" t="s">
        <v>99</v>
      </c>
      <c r="N26" s="457">
        <v>1.1393957790743785</v>
      </c>
      <c r="O26" s="457">
        <v>1.0868602089667536</v>
      </c>
      <c r="P26" s="457">
        <v>1.0391239378927857</v>
      </c>
      <c r="Q26" s="457">
        <v>1.0046151328530804</v>
      </c>
      <c r="R26" s="457">
        <v>0.94370409885010509</v>
      </c>
      <c r="S26" s="457">
        <v>0.93096244743672663</v>
      </c>
      <c r="T26" s="457">
        <v>0.9887765256596438</v>
      </c>
      <c r="U26" s="457">
        <v>1.0109086872583419</v>
      </c>
      <c r="V26" s="454">
        <v>0.97420642425895732</v>
      </c>
      <c r="W26" s="458">
        <v>116752</v>
      </c>
      <c r="X26" s="459"/>
      <c r="Y26" s="459"/>
      <c r="Z26" s="460"/>
    </row>
    <row r="27" spans="1:26" x14ac:dyDescent="0.2">
      <c r="A27" s="461"/>
      <c r="B27" s="462"/>
      <c r="C27" s="462"/>
      <c r="D27" s="462"/>
      <c r="E27" s="462"/>
      <c r="F27" s="462"/>
      <c r="G27" s="462"/>
      <c r="H27" s="462"/>
      <c r="I27" s="462"/>
      <c r="J27" s="462"/>
      <c r="K27" s="437"/>
      <c r="L27" s="437"/>
      <c r="M27" s="463"/>
      <c r="N27" s="464"/>
      <c r="O27" s="464"/>
      <c r="P27" s="464"/>
      <c r="Q27" s="464"/>
      <c r="R27" s="464"/>
      <c r="S27" s="464"/>
      <c r="T27" s="464"/>
      <c r="U27" s="464"/>
      <c r="V27" s="462"/>
      <c r="W27" s="465"/>
      <c r="X27" s="459"/>
      <c r="Y27" s="459"/>
      <c r="Z27" s="460"/>
    </row>
    <row r="28" spans="1:26" x14ac:dyDescent="0.2">
      <c r="A28" s="438"/>
      <c r="B28" s="438"/>
      <c r="C28" s="466"/>
      <c r="D28" s="466"/>
      <c r="E28" s="466"/>
      <c r="F28" s="466"/>
      <c r="G28" s="880" t="s">
        <v>76</v>
      </c>
      <c r="H28" s="880"/>
      <c r="I28" s="880"/>
      <c r="J28" s="880"/>
      <c r="K28" s="880"/>
      <c r="L28" s="880"/>
      <c r="M28" s="880"/>
      <c r="N28" s="880"/>
      <c r="O28" s="880"/>
      <c r="P28" s="466"/>
      <c r="Q28" s="466"/>
      <c r="R28" s="466"/>
      <c r="S28" s="467"/>
      <c r="T28" s="468"/>
      <c r="U28" s="468"/>
      <c r="V28" s="468"/>
      <c r="W28" s="356"/>
      <c r="X28" s="469"/>
      <c r="Y28" s="469"/>
      <c r="Z28" s="469"/>
    </row>
    <row r="29" spans="1:26" x14ac:dyDescent="0.2">
      <c r="A29" s="431"/>
      <c r="B29" s="884" t="s">
        <v>10</v>
      </c>
      <c r="C29" s="884"/>
      <c r="D29" s="884"/>
      <c r="E29" s="884"/>
      <c r="F29" s="884"/>
      <c r="G29" s="884"/>
      <c r="H29" s="884"/>
      <c r="I29" s="884"/>
      <c r="J29" s="429"/>
      <c r="K29" s="429"/>
      <c r="L29" s="432"/>
      <c r="M29" s="432"/>
      <c r="N29" s="884" t="s">
        <v>7</v>
      </c>
      <c r="O29" s="884"/>
      <c r="P29" s="884"/>
      <c r="Q29" s="884"/>
      <c r="R29" s="884"/>
      <c r="S29" s="884"/>
      <c r="T29" s="884"/>
      <c r="U29" s="884"/>
      <c r="V29" s="429"/>
      <c r="W29" s="433"/>
    </row>
    <row r="30" spans="1:26" x14ac:dyDescent="0.2">
      <c r="A30" s="885" t="s">
        <v>17</v>
      </c>
      <c r="B30" s="887" t="s">
        <v>34</v>
      </c>
      <c r="C30" s="888"/>
      <c r="D30" s="888"/>
      <c r="E30" s="888"/>
      <c r="F30" s="888"/>
      <c r="G30" s="888"/>
      <c r="H30" s="888"/>
      <c r="I30" s="889"/>
      <c r="J30" s="890" t="s">
        <v>99</v>
      </c>
      <c r="K30" s="892" t="s">
        <v>101</v>
      </c>
      <c r="L30" s="432"/>
      <c r="M30" s="885" t="s">
        <v>17</v>
      </c>
      <c r="N30" s="887" t="s">
        <v>34</v>
      </c>
      <c r="O30" s="888"/>
      <c r="P30" s="888"/>
      <c r="Q30" s="888"/>
      <c r="R30" s="888"/>
      <c r="S30" s="888"/>
      <c r="T30" s="888"/>
      <c r="U30" s="889"/>
      <c r="V30" s="890" t="s">
        <v>99</v>
      </c>
      <c r="W30" s="892" t="s">
        <v>95</v>
      </c>
    </row>
    <row r="31" spans="1:26" x14ac:dyDescent="0.2">
      <c r="A31" s="886"/>
      <c r="B31" s="434" t="s">
        <v>124</v>
      </c>
      <c r="C31" s="435" t="s">
        <v>125</v>
      </c>
      <c r="D31" s="435" t="s">
        <v>126</v>
      </c>
      <c r="E31" s="435" t="s">
        <v>127</v>
      </c>
      <c r="F31" s="435" t="s">
        <v>128</v>
      </c>
      <c r="G31" s="435" t="s">
        <v>38</v>
      </c>
      <c r="H31" s="435" t="s">
        <v>39</v>
      </c>
      <c r="I31" s="436" t="s">
        <v>40</v>
      </c>
      <c r="J31" s="891"/>
      <c r="K31" s="893"/>
      <c r="L31" s="437"/>
      <c r="M31" s="886"/>
      <c r="N31" s="434" t="s">
        <v>124</v>
      </c>
      <c r="O31" s="435" t="s">
        <v>125</v>
      </c>
      <c r="P31" s="435" t="s">
        <v>126</v>
      </c>
      <c r="Q31" s="435" t="s">
        <v>127</v>
      </c>
      <c r="R31" s="435" t="s">
        <v>128</v>
      </c>
      <c r="S31" s="435" t="s">
        <v>38</v>
      </c>
      <c r="T31" s="435" t="s">
        <v>39</v>
      </c>
      <c r="U31" s="436" t="s">
        <v>40</v>
      </c>
      <c r="V31" s="891"/>
      <c r="W31" s="893"/>
    </row>
    <row r="32" spans="1:26" x14ac:dyDescent="0.2">
      <c r="A32" s="438" t="s">
        <v>22</v>
      </c>
      <c r="B32" s="439">
        <v>1.4136196490956792</v>
      </c>
      <c r="C32" s="440">
        <v>1.4187513509486407</v>
      </c>
      <c r="D32" s="440">
        <v>2.9682806091953271</v>
      </c>
      <c r="E32" s="440">
        <v>1.3401096049085555</v>
      </c>
      <c r="F32" s="440">
        <v>1.1968528154105262</v>
      </c>
      <c r="G32" s="440">
        <v>0.88597762651119827</v>
      </c>
      <c r="H32" s="440">
        <v>1.3353556060479319</v>
      </c>
      <c r="I32" s="440">
        <v>1.1757413447359049</v>
      </c>
      <c r="J32" s="441">
        <v>1.3015399499102149</v>
      </c>
      <c r="K32" s="442">
        <v>46.562465000000003</v>
      </c>
      <c r="L32" s="443"/>
      <c r="M32" s="444" t="s">
        <v>22</v>
      </c>
      <c r="N32" s="445">
        <v>1.9923125198341858</v>
      </c>
      <c r="O32" s="445">
        <v>1.7227122381477469</v>
      </c>
      <c r="P32" s="445">
        <v>2.6714681854853795</v>
      </c>
      <c r="Q32" s="445">
        <v>1.3777734148286309</v>
      </c>
      <c r="R32" s="445">
        <v>1.2334290771719849</v>
      </c>
      <c r="S32" s="445">
        <v>1.0619135013806384</v>
      </c>
      <c r="T32" s="445">
        <v>1.1686107805457455</v>
      </c>
      <c r="U32" s="445">
        <v>0.97367092397516408</v>
      </c>
      <c r="V32" s="441">
        <v>1.2874507658170242</v>
      </c>
      <c r="W32" s="446">
        <v>268</v>
      </c>
    </row>
    <row r="33" spans="1:26" x14ac:dyDescent="0.2">
      <c r="A33" s="438" t="s">
        <v>23</v>
      </c>
      <c r="B33" s="447">
        <v>1.1338413320178469</v>
      </c>
      <c r="C33" s="440">
        <v>0.9764308621607235</v>
      </c>
      <c r="D33" s="440">
        <v>1.2524013380616867</v>
      </c>
      <c r="E33" s="440">
        <v>1.2212049661658917</v>
      </c>
      <c r="F33" s="440">
        <v>1.0292638545399384</v>
      </c>
      <c r="G33" s="440">
        <v>0.9875928157014201</v>
      </c>
      <c r="H33" s="440">
        <v>0.81988702486588871</v>
      </c>
      <c r="I33" s="440">
        <v>1.0888783452732096</v>
      </c>
      <c r="J33" s="441">
        <v>1.022377704963624</v>
      </c>
      <c r="K33" s="442">
        <v>127.107466</v>
      </c>
      <c r="L33" s="443"/>
      <c r="M33" s="444" t="s">
        <v>23</v>
      </c>
      <c r="N33" s="445">
        <v>1.7063399594424336</v>
      </c>
      <c r="O33" s="445">
        <v>1.3482758248751494</v>
      </c>
      <c r="P33" s="445">
        <v>1.6757679485919095</v>
      </c>
      <c r="Q33" s="445">
        <v>1.5495720326714992</v>
      </c>
      <c r="R33" s="445">
        <v>0.9750635457867467</v>
      </c>
      <c r="S33" s="445">
        <v>0.83152056136038954</v>
      </c>
      <c r="T33" s="445">
        <v>0.75429060400448777</v>
      </c>
      <c r="U33" s="445">
        <v>1.1198433413821638</v>
      </c>
      <c r="V33" s="441">
        <v>1.0268039112258158</v>
      </c>
      <c r="W33" s="446">
        <v>657</v>
      </c>
    </row>
    <row r="34" spans="1:26" x14ac:dyDescent="0.2">
      <c r="A34" s="438" t="s">
        <v>24</v>
      </c>
      <c r="B34" s="447">
        <v>0.47996022300672403</v>
      </c>
      <c r="C34" s="440">
        <v>0.76387229769909104</v>
      </c>
      <c r="D34" s="440">
        <v>1.1022531478062974</v>
      </c>
      <c r="E34" s="440">
        <v>1.0230531532602321</v>
      </c>
      <c r="F34" s="440">
        <v>0.93138416791838663</v>
      </c>
      <c r="G34" s="440">
        <v>0.74550962241870744</v>
      </c>
      <c r="H34" s="440">
        <v>0.8545115310572583</v>
      </c>
      <c r="I34" s="440">
        <v>1.1180586050987342</v>
      </c>
      <c r="J34" s="441">
        <v>0.91822262669004151</v>
      </c>
      <c r="K34" s="442">
        <v>295.10288500000001</v>
      </c>
      <c r="L34" s="443"/>
      <c r="M34" s="444" t="s">
        <v>24</v>
      </c>
      <c r="N34" s="445">
        <v>0.68818230408023184</v>
      </c>
      <c r="O34" s="445">
        <v>1.0793141174646352</v>
      </c>
      <c r="P34" s="445">
        <v>0.93347468214409146</v>
      </c>
      <c r="Q34" s="445">
        <v>1.020635480310381</v>
      </c>
      <c r="R34" s="445">
        <v>0.96811883411595245</v>
      </c>
      <c r="S34" s="445">
        <v>0.85617242819316286</v>
      </c>
      <c r="T34" s="445">
        <v>0.96180032357535972</v>
      </c>
      <c r="U34" s="445">
        <v>1.1578737732327373</v>
      </c>
      <c r="V34" s="441">
        <v>1.0006522228702091</v>
      </c>
      <c r="W34" s="446">
        <v>1424</v>
      </c>
    </row>
    <row r="35" spans="1:26" x14ac:dyDescent="0.2">
      <c r="A35" s="438" t="s">
        <v>25</v>
      </c>
      <c r="B35" s="447">
        <v>1.2031002463278238</v>
      </c>
      <c r="C35" s="440">
        <v>0.56812278255336945</v>
      </c>
      <c r="D35" s="440">
        <v>0.73084196552096847</v>
      </c>
      <c r="E35" s="440">
        <v>0.88866111379973867</v>
      </c>
      <c r="F35" s="440">
        <v>0.77256788527758335</v>
      </c>
      <c r="G35" s="440">
        <v>0.9612856506661116</v>
      </c>
      <c r="H35" s="440">
        <v>0.91231633611106733</v>
      </c>
      <c r="I35" s="440">
        <v>1.0873990263752622</v>
      </c>
      <c r="J35" s="441">
        <v>0.9162610184928448</v>
      </c>
      <c r="K35" s="442">
        <v>477.454882</v>
      </c>
      <c r="L35" s="443"/>
      <c r="M35" s="444" t="s">
        <v>25</v>
      </c>
      <c r="N35" s="445">
        <v>1.7687018680666311</v>
      </c>
      <c r="O35" s="445">
        <v>0.99123439038155636</v>
      </c>
      <c r="P35" s="445">
        <v>1.106276447656884</v>
      </c>
      <c r="Q35" s="445">
        <v>0.83866102501345496</v>
      </c>
      <c r="R35" s="445">
        <v>0.82622315784344902</v>
      </c>
      <c r="S35" s="445">
        <v>1.0173925681895255</v>
      </c>
      <c r="T35" s="445">
        <v>1.0687024581257276</v>
      </c>
      <c r="U35" s="445">
        <v>1.1767582361737554</v>
      </c>
      <c r="V35" s="441">
        <v>1.0435699667744689</v>
      </c>
      <c r="W35" s="446">
        <v>2267</v>
      </c>
    </row>
    <row r="36" spans="1:26" x14ac:dyDescent="0.2">
      <c r="A36" s="438" t="s">
        <v>129</v>
      </c>
      <c r="B36" s="447">
        <v>1.2053362816534676</v>
      </c>
      <c r="C36" s="440">
        <v>0.6819475566742168</v>
      </c>
      <c r="D36" s="440">
        <v>1.1244842812377853</v>
      </c>
      <c r="E36" s="440">
        <v>0.80286048229769069</v>
      </c>
      <c r="F36" s="440">
        <v>0.87938672831305198</v>
      </c>
      <c r="G36" s="440">
        <v>0.89126858054822855</v>
      </c>
      <c r="H36" s="440">
        <v>0.90204992618351232</v>
      </c>
      <c r="I36" s="440">
        <v>1.0479679743217631</v>
      </c>
      <c r="J36" s="441">
        <v>0.92514513479023275</v>
      </c>
      <c r="K36" s="442">
        <v>611.212445</v>
      </c>
      <c r="L36" s="443"/>
      <c r="M36" s="444" t="s">
        <v>129</v>
      </c>
      <c r="N36" s="445">
        <v>1.2486236761751275</v>
      </c>
      <c r="O36" s="445">
        <v>1.1267478676296618</v>
      </c>
      <c r="P36" s="445">
        <v>1.2024661561824166</v>
      </c>
      <c r="Q36" s="445">
        <v>1.0504806878418185</v>
      </c>
      <c r="R36" s="445">
        <v>1.0339374250788067</v>
      </c>
      <c r="S36" s="445">
        <v>0.96292488366074536</v>
      </c>
      <c r="T36" s="445">
        <v>0.95938029515106293</v>
      </c>
      <c r="U36" s="445">
        <v>1.1290888309523086</v>
      </c>
      <c r="V36" s="441">
        <v>1.0361234614765411</v>
      </c>
      <c r="W36" s="446">
        <v>2809</v>
      </c>
    </row>
    <row r="37" spans="1:26" x14ac:dyDescent="0.2">
      <c r="A37" s="438" t="s">
        <v>130</v>
      </c>
      <c r="B37" s="447">
        <v>1.2929779963505794</v>
      </c>
      <c r="C37" s="440">
        <v>0.5913118778001154</v>
      </c>
      <c r="D37" s="440">
        <v>1.025991539617134</v>
      </c>
      <c r="E37" s="440">
        <v>1.0238831412282212</v>
      </c>
      <c r="F37" s="440">
        <v>0.90240529422502358</v>
      </c>
      <c r="G37" s="440">
        <v>0.9378854056244279</v>
      </c>
      <c r="H37" s="440">
        <v>0.75204554214406671</v>
      </c>
      <c r="I37" s="440">
        <v>0.93377140089931654</v>
      </c>
      <c r="J37" s="441">
        <v>0.89649485864214307</v>
      </c>
      <c r="K37" s="442">
        <v>671.33503299999995</v>
      </c>
      <c r="L37" s="443"/>
      <c r="M37" s="444" t="s">
        <v>130</v>
      </c>
      <c r="N37" s="445">
        <v>1.6447849953501925</v>
      </c>
      <c r="O37" s="445">
        <v>0.86306450207282925</v>
      </c>
      <c r="P37" s="445">
        <v>1.041281439988099</v>
      </c>
      <c r="Q37" s="445">
        <v>1.0561241482786479</v>
      </c>
      <c r="R37" s="445">
        <v>0.98609399485773275</v>
      </c>
      <c r="S37" s="445">
        <v>1.0251362374392257</v>
      </c>
      <c r="T37" s="445">
        <v>0.98855419817245838</v>
      </c>
      <c r="U37" s="445">
        <v>1.0275257315897588</v>
      </c>
      <c r="V37" s="441">
        <v>1.0149321958499029</v>
      </c>
      <c r="W37" s="446">
        <v>3001</v>
      </c>
    </row>
    <row r="38" spans="1:26" x14ac:dyDescent="0.2">
      <c r="A38" s="438" t="s">
        <v>131</v>
      </c>
      <c r="B38" s="447">
        <v>1.0687605349872895</v>
      </c>
      <c r="C38" s="440">
        <v>0.95241221299548628</v>
      </c>
      <c r="D38" s="440">
        <v>0.63791530407911112</v>
      </c>
      <c r="E38" s="440">
        <v>1.1349930796742853</v>
      </c>
      <c r="F38" s="440">
        <v>0.81119456196338691</v>
      </c>
      <c r="G38" s="440">
        <v>0.85656953563741656</v>
      </c>
      <c r="H38" s="440">
        <v>0.88371304386536087</v>
      </c>
      <c r="I38" s="440">
        <v>0.92575273979508932</v>
      </c>
      <c r="J38" s="441">
        <v>0.88002293061739578</v>
      </c>
      <c r="K38" s="442">
        <v>627.68388600000003</v>
      </c>
      <c r="L38" s="443"/>
      <c r="M38" s="444" t="s">
        <v>131</v>
      </c>
      <c r="N38" s="445">
        <v>1.3739934036623089</v>
      </c>
      <c r="O38" s="445">
        <v>1.2003237123011601</v>
      </c>
      <c r="P38" s="445">
        <v>0.95510882403817821</v>
      </c>
      <c r="Q38" s="445">
        <v>0.98941588200625663</v>
      </c>
      <c r="R38" s="445">
        <v>0.90763094845508774</v>
      </c>
      <c r="S38" s="445">
        <v>0.95914172341951232</v>
      </c>
      <c r="T38" s="445">
        <v>1.0327578517904963</v>
      </c>
      <c r="U38" s="445">
        <v>1.0528232852402499</v>
      </c>
      <c r="V38" s="441">
        <v>0.98377676440362805</v>
      </c>
      <c r="W38" s="446">
        <v>2795</v>
      </c>
      <c r="X38" s="448"/>
      <c r="Y38" s="448"/>
      <c r="Z38" s="448"/>
    </row>
    <row r="39" spans="1:26" x14ac:dyDescent="0.2">
      <c r="A39" s="438" t="s">
        <v>132</v>
      </c>
      <c r="B39" s="447">
        <v>0.59952981535231631</v>
      </c>
      <c r="C39" s="440">
        <v>0.97568507846268882</v>
      </c>
      <c r="D39" s="440">
        <v>0.56090293778263556</v>
      </c>
      <c r="E39" s="440">
        <v>0.77264583087854155</v>
      </c>
      <c r="F39" s="440">
        <v>0.67642508597841733</v>
      </c>
      <c r="G39" s="440">
        <v>0.91920933923673187</v>
      </c>
      <c r="H39" s="440">
        <v>1.0644904265796602</v>
      </c>
      <c r="I39" s="440">
        <v>1.1864865727575398</v>
      </c>
      <c r="J39" s="441">
        <v>0.8608284232474126</v>
      </c>
      <c r="K39" s="442">
        <v>509.95919900000001</v>
      </c>
      <c r="L39" s="443"/>
      <c r="M39" s="444" t="s">
        <v>132</v>
      </c>
      <c r="N39" s="445">
        <v>1.0227680566601085</v>
      </c>
      <c r="O39" s="445">
        <v>1.3026544598222445</v>
      </c>
      <c r="P39" s="445">
        <v>0.91534120518523288</v>
      </c>
      <c r="Q39" s="445">
        <v>0.80625516309047163</v>
      </c>
      <c r="R39" s="445">
        <v>0.81345087968875929</v>
      </c>
      <c r="S39" s="445">
        <v>0.99619563714388304</v>
      </c>
      <c r="T39" s="445">
        <v>1.1063208395641719</v>
      </c>
      <c r="U39" s="445">
        <v>1.2194279363263301</v>
      </c>
      <c r="V39" s="441">
        <v>0.96813167764831687</v>
      </c>
      <c r="W39" s="446">
        <v>2243</v>
      </c>
      <c r="X39" s="448"/>
      <c r="Y39" s="448"/>
      <c r="Z39" s="448"/>
    </row>
    <row r="40" spans="1:26" x14ac:dyDescent="0.2">
      <c r="A40" s="438" t="s">
        <v>133</v>
      </c>
      <c r="B40" s="447">
        <v>0.72060419619666105</v>
      </c>
      <c r="C40" s="440">
        <v>1.3383997389180775</v>
      </c>
      <c r="D40" s="440">
        <v>0.62309468196527118</v>
      </c>
      <c r="E40" s="440">
        <v>0.56593946157495478</v>
      </c>
      <c r="F40" s="440">
        <v>0.80875924236141061</v>
      </c>
      <c r="G40" s="440">
        <v>0.65632931184382337</v>
      </c>
      <c r="H40" s="440">
        <v>1.2732579913987763</v>
      </c>
      <c r="I40" s="440">
        <v>1.200503729765368</v>
      </c>
      <c r="J40" s="441">
        <v>0.89539723577898767</v>
      </c>
      <c r="K40" s="442">
        <v>323.69541199999998</v>
      </c>
      <c r="L40" s="443"/>
      <c r="M40" s="444" t="s">
        <v>133</v>
      </c>
      <c r="N40" s="445">
        <v>1.01344763941695</v>
      </c>
      <c r="O40" s="445">
        <v>1.2249926500441009</v>
      </c>
      <c r="P40" s="445">
        <v>0.83719769837608593</v>
      </c>
      <c r="Q40" s="445">
        <v>0.75027876911833746</v>
      </c>
      <c r="R40" s="445">
        <v>0.8385553286986891</v>
      </c>
      <c r="S40" s="445">
        <v>0.91617277813998277</v>
      </c>
      <c r="T40" s="445">
        <v>1.120268666321842</v>
      </c>
      <c r="U40" s="445">
        <v>1.2206759422749012</v>
      </c>
      <c r="V40" s="441">
        <v>0.96624900117859169</v>
      </c>
      <c r="W40" s="446">
        <v>1349</v>
      </c>
      <c r="X40" s="448"/>
      <c r="Y40" s="448"/>
      <c r="Z40" s="448"/>
    </row>
    <row r="41" spans="1:26" x14ac:dyDescent="0.2">
      <c r="A41" s="438" t="s">
        <v>134</v>
      </c>
      <c r="B41" s="447">
        <v>0.91504151120908472</v>
      </c>
      <c r="C41" s="440">
        <v>1.2364636972229139</v>
      </c>
      <c r="D41" s="440">
        <v>0.73404411680796922</v>
      </c>
      <c r="E41" s="440">
        <v>0.72171878587975746</v>
      </c>
      <c r="F41" s="440">
        <v>0.78392467957679779</v>
      </c>
      <c r="G41" s="440">
        <v>0.92299934415333751</v>
      </c>
      <c r="H41" s="440">
        <v>0.86803120104938736</v>
      </c>
      <c r="I41" s="440">
        <v>1.1532775291033566</v>
      </c>
      <c r="J41" s="441">
        <v>0.90368860342624069</v>
      </c>
      <c r="K41" s="442">
        <v>166.057413</v>
      </c>
      <c r="L41" s="443"/>
      <c r="M41" s="444" t="s">
        <v>134</v>
      </c>
      <c r="N41" s="445">
        <v>1.7751539312051783</v>
      </c>
      <c r="O41" s="445">
        <v>1.1881167952755942</v>
      </c>
      <c r="P41" s="445">
        <v>1.1658836534475614</v>
      </c>
      <c r="Q41" s="445">
        <v>0.93184060375138711</v>
      </c>
      <c r="R41" s="445">
        <v>0.83573649467104993</v>
      </c>
      <c r="S41" s="445">
        <v>1.1632335401080176</v>
      </c>
      <c r="T41" s="445">
        <v>0.92361913357217462</v>
      </c>
      <c r="U41" s="445">
        <v>1.1434601315332069</v>
      </c>
      <c r="V41" s="441">
        <v>1.0270771724826622</v>
      </c>
      <c r="W41" s="446">
        <v>637</v>
      </c>
      <c r="X41" s="448"/>
      <c r="Y41" s="448"/>
      <c r="Z41" s="448"/>
    </row>
    <row r="42" spans="1:26" x14ac:dyDescent="0.2">
      <c r="A42" s="438" t="s">
        <v>135</v>
      </c>
      <c r="B42" s="447">
        <v>0.57274524225685308</v>
      </c>
      <c r="C42" s="440">
        <v>0.68178432797993704</v>
      </c>
      <c r="D42" s="440">
        <v>0.25719076953450937</v>
      </c>
      <c r="E42" s="440">
        <v>2.645340685499225</v>
      </c>
      <c r="F42" s="440">
        <v>0.5052056528539659</v>
      </c>
      <c r="G42" s="440">
        <v>1.3001109907844799</v>
      </c>
      <c r="H42" s="440">
        <v>1.2746528307752185</v>
      </c>
      <c r="I42" s="440">
        <v>0.95343328319922294</v>
      </c>
      <c r="J42" s="441">
        <v>1.0837590324222006</v>
      </c>
      <c r="K42" s="442">
        <v>105.022398</v>
      </c>
      <c r="L42" s="443"/>
      <c r="M42" s="444" t="s">
        <v>135</v>
      </c>
      <c r="N42" s="445">
        <v>1.0877664347911224</v>
      </c>
      <c r="O42" s="445">
        <v>2.1939261996979136</v>
      </c>
      <c r="P42" s="445">
        <v>0.66516870673909012</v>
      </c>
      <c r="Q42" s="445">
        <v>0.92052481630299676</v>
      </c>
      <c r="R42" s="445">
        <v>0.67766880800597873</v>
      </c>
      <c r="S42" s="445">
        <v>1.1659388019649957</v>
      </c>
      <c r="T42" s="445">
        <v>1.232479479650636</v>
      </c>
      <c r="U42" s="445">
        <v>1.048683168545258</v>
      </c>
      <c r="V42" s="441">
        <v>1.0232394359147901</v>
      </c>
      <c r="W42" s="446">
        <v>276</v>
      </c>
      <c r="X42" s="448"/>
      <c r="Y42" s="448"/>
      <c r="Z42" s="448"/>
    </row>
    <row r="43" spans="1:26" x14ac:dyDescent="0.2">
      <c r="A43" s="438" t="s">
        <v>136</v>
      </c>
      <c r="B43" s="447">
        <v>0.931425043068006</v>
      </c>
      <c r="C43" s="440">
        <v>0.42852819057409242</v>
      </c>
      <c r="D43" s="440">
        <v>1.7932716093242289</v>
      </c>
      <c r="E43" s="440">
        <v>0.46084111777180048</v>
      </c>
      <c r="F43" s="440">
        <v>1.3020886822055091</v>
      </c>
      <c r="G43" s="440">
        <v>0.75032391474715754</v>
      </c>
      <c r="H43" s="440">
        <v>0.66911094033866014</v>
      </c>
      <c r="I43" s="440">
        <v>0.20060190408954445</v>
      </c>
      <c r="J43" s="441">
        <v>0.98760481064435368</v>
      </c>
      <c r="K43" s="442">
        <v>58.674571999999998</v>
      </c>
      <c r="L43" s="443"/>
      <c r="M43" s="444" t="s">
        <v>136</v>
      </c>
      <c r="N43" s="445">
        <v>2.6967261744242501</v>
      </c>
      <c r="O43" s="445">
        <v>0.99622430986560917</v>
      </c>
      <c r="P43" s="445">
        <v>1.797295070918268</v>
      </c>
      <c r="Q43" s="445">
        <v>0.83016640224329408</v>
      </c>
      <c r="R43" s="445">
        <v>1.1178638367322606</v>
      </c>
      <c r="S43" s="445">
        <v>0.76128554380478142</v>
      </c>
      <c r="T43" s="445">
        <v>1.2375689766208944</v>
      </c>
      <c r="U43" s="445">
        <v>0.47192405798058989</v>
      </c>
      <c r="V43" s="441">
        <v>0.96718903318172311</v>
      </c>
      <c r="W43" s="446">
        <v>126</v>
      </c>
      <c r="X43" s="448"/>
      <c r="Y43" s="448"/>
      <c r="Z43" s="448"/>
    </row>
    <row r="44" spans="1:26" x14ac:dyDescent="0.2">
      <c r="A44" s="438" t="s">
        <v>137</v>
      </c>
      <c r="B44" s="447">
        <v>0</v>
      </c>
      <c r="C44" s="440">
        <v>7.8917514331165313</v>
      </c>
      <c r="D44" s="440">
        <v>0</v>
      </c>
      <c r="E44" s="440">
        <v>0.44243866127463155</v>
      </c>
      <c r="F44" s="440">
        <v>0.3166798120820723</v>
      </c>
      <c r="G44" s="440">
        <v>0.40135749104243934</v>
      </c>
      <c r="H44" s="440">
        <v>0.13095490859613315</v>
      </c>
      <c r="I44" s="440">
        <v>0</v>
      </c>
      <c r="J44" s="441">
        <v>0.33400586079982753</v>
      </c>
      <c r="K44" s="442">
        <v>6.9796950000000004</v>
      </c>
      <c r="L44" s="443"/>
      <c r="M44" s="444" t="s">
        <v>137</v>
      </c>
      <c r="N44" s="445">
        <v>0</v>
      </c>
      <c r="O44" s="445">
        <v>6.4277679575767319</v>
      </c>
      <c r="P44" s="445">
        <v>0</v>
      </c>
      <c r="Q44" s="445">
        <v>0.91104966587253511</v>
      </c>
      <c r="R44" s="445">
        <v>0.93557622139475694</v>
      </c>
      <c r="S44" s="445">
        <v>0.94406073037782878</v>
      </c>
      <c r="T44" s="445">
        <v>0.57580220042810903</v>
      </c>
      <c r="U44" s="445">
        <v>0</v>
      </c>
      <c r="V44" s="441">
        <v>0.88152807187253934</v>
      </c>
      <c r="W44" s="446">
        <v>34</v>
      </c>
      <c r="X44" s="448"/>
      <c r="Y44" s="448"/>
      <c r="Z44" s="448"/>
    </row>
    <row r="45" spans="1:26" x14ac:dyDescent="0.2">
      <c r="A45" s="444" t="s">
        <v>138</v>
      </c>
      <c r="B45" s="447">
        <v>0</v>
      </c>
      <c r="C45" s="440">
        <v>0</v>
      </c>
      <c r="D45" s="440">
        <v>0</v>
      </c>
      <c r="E45" s="440">
        <v>0</v>
      </c>
      <c r="F45" s="440">
        <v>6.7164002634418921E-2</v>
      </c>
      <c r="G45" s="440">
        <v>0.55017787062754331</v>
      </c>
      <c r="H45" s="440"/>
      <c r="I45" s="440"/>
      <c r="J45" s="441">
        <v>0.16814026224837872</v>
      </c>
      <c r="K45" s="442">
        <v>0.60883299999999996</v>
      </c>
      <c r="L45" s="443"/>
      <c r="M45" s="444" t="s">
        <v>138</v>
      </c>
      <c r="N45" s="445">
        <v>0</v>
      </c>
      <c r="O45" s="445">
        <v>0</v>
      </c>
      <c r="P45" s="445">
        <v>0</v>
      </c>
      <c r="Q45" s="445">
        <v>0</v>
      </c>
      <c r="R45" s="445">
        <v>0.45733938240889799</v>
      </c>
      <c r="S45" s="445">
        <v>0.7641316598849982</v>
      </c>
      <c r="T45" s="445"/>
      <c r="U45" s="445"/>
      <c r="V45" s="441">
        <v>0.48561133611103008</v>
      </c>
      <c r="W45" s="446">
        <v>3</v>
      </c>
      <c r="X45" s="448"/>
      <c r="Y45" s="448"/>
      <c r="Z45" s="448"/>
    </row>
    <row r="46" spans="1:26" ht="13.5" thickBot="1" x14ac:dyDescent="0.25">
      <c r="A46" s="444" t="s">
        <v>139</v>
      </c>
      <c r="B46" s="449">
        <v>6.0845781979563007</v>
      </c>
      <c r="C46" s="450">
        <v>0</v>
      </c>
      <c r="D46" s="450"/>
      <c r="E46" s="450"/>
      <c r="F46" s="450">
        <v>0</v>
      </c>
      <c r="G46" s="450">
        <v>0</v>
      </c>
      <c r="H46" s="450"/>
      <c r="I46" s="450"/>
      <c r="J46" s="451">
        <v>0.99090146222532893</v>
      </c>
      <c r="K46" s="442">
        <v>0.19985700000000001</v>
      </c>
      <c r="L46" s="443"/>
      <c r="M46" s="444" t="s">
        <v>139</v>
      </c>
      <c r="N46" s="445">
        <v>5.7537399309551214</v>
      </c>
      <c r="O46" s="445">
        <v>0</v>
      </c>
      <c r="P46" s="445"/>
      <c r="Q46" s="445"/>
      <c r="R46" s="445">
        <v>0</v>
      </c>
      <c r="S46" s="445">
        <v>0</v>
      </c>
      <c r="T46" s="445"/>
      <c r="U46" s="445"/>
      <c r="V46" s="451">
        <v>1.1590171534538711</v>
      </c>
      <c r="W46" s="446">
        <v>1</v>
      </c>
      <c r="X46" s="448"/>
      <c r="Y46" s="448"/>
      <c r="Z46" s="448"/>
    </row>
    <row r="47" spans="1:26" ht="13.5" thickTop="1" x14ac:dyDescent="0.2">
      <c r="A47" s="452" t="s">
        <v>99</v>
      </c>
      <c r="B47" s="453">
        <v>0.97864186882014192</v>
      </c>
      <c r="C47" s="453">
        <v>0.86946582460438948</v>
      </c>
      <c r="D47" s="453">
        <v>0.83952304363029351</v>
      </c>
      <c r="E47" s="453">
        <v>0.93472131830402105</v>
      </c>
      <c r="F47" s="453">
        <v>0.8219421888902545</v>
      </c>
      <c r="G47" s="453">
        <v>0.88614879353733877</v>
      </c>
      <c r="H47" s="453">
        <v>0.90783842407492443</v>
      </c>
      <c r="I47" s="453">
        <v>1.0523665854249178</v>
      </c>
      <c r="J47" s="454">
        <v>0.90630274056160953</v>
      </c>
      <c r="K47" s="455">
        <v>4027.6564410000001</v>
      </c>
      <c r="L47" s="437"/>
      <c r="M47" s="456" t="s">
        <v>99</v>
      </c>
      <c r="N47" s="457">
        <v>1.3686312286003948</v>
      </c>
      <c r="O47" s="457">
        <v>1.1781299672652741</v>
      </c>
      <c r="P47" s="457">
        <v>1.0557349237436626</v>
      </c>
      <c r="Q47" s="457">
        <v>0.94720978754637186</v>
      </c>
      <c r="R47" s="457">
        <v>0.90658037913237677</v>
      </c>
      <c r="S47" s="457">
        <v>0.97650816912475702</v>
      </c>
      <c r="T47" s="457">
        <v>1.0104477331793689</v>
      </c>
      <c r="U47" s="457">
        <v>1.1237170979091802</v>
      </c>
      <c r="V47" s="454">
        <v>1.0089549187538667</v>
      </c>
      <c r="W47" s="458">
        <v>17890</v>
      </c>
      <c r="X47" s="459"/>
      <c r="Y47" s="459"/>
      <c r="Z47" s="460"/>
    </row>
    <row r="49" spans="2:7" x14ac:dyDescent="0.2">
      <c r="B49" s="470" t="s">
        <v>140</v>
      </c>
      <c r="C49" s="448"/>
      <c r="D49" s="448"/>
      <c r="E49" s="448"/>
      <c r="F49" s="448"/>
      <c r="G49" s="448"/>
    </row>
    <row r="50" spans="2:7" x14ac:dyDescent="0.2">
      <c r="B50" s="470"/>
      <c r="C50" s="471"/>
      <c r="D50" s="471"/>
      <c r="E50" s="471"/>
      <c r="F50" s="471"/>
      <c r="G50" s="471"/>
    </row>
  </sheetData>
  <mergeCells count="27">
    <mergeCell ref="N30:U30"/>
    <mergeCell ref="V30:V31"/>
    <mergeCell ref="W30:W31"/>
    <mergeCell ref="V9:V10"/>
    <mergeCell ref="W9:W10"/>
    <mergeCell ref="G28:O28"/>
    <mergeCell ref="B29:I29"/>
    <mergeCell ref="N29:U29"/>
    <mergeCell ref="A30:A31"/>
    <mergeCell ref="B30:I30"/>
    <mergeCell ref="J30:J31"/>
    <mergeCell ref="K30:K31"/>
    <mergeCell ref="M30:M31"/>
    <mergeCell ref="B8:I8"/>
    <mergeCell ref="N8:U8"/>
    <mergeCell ref="A9:A10"/>
    <mergeCell ref="B9:I9"/>
    <mergeCell ref="J9:J10"/>
    <mergeCell ref="K9:K10"/>
    <mergeCell ref="M9:M10"/>
    <mergeCell ref="N9:U9"/>
    <mergeCell ref="G7:O7"/>
    <mergeCell ref="A1:W1"/>
    <mergeCell ref="A2:W2"/>
    <mergeCell ref="A3:W3"/>
    <mergeCell ref="A4:W4"/>
    <mergeCell ref="A5:W5"/>
  </mergeCells>
  <printOptions horizontalCentered="1" verticalCentered="1"/>
  <pageMargins left="0.7" right="0.7" top="0.75" bottom="0.75" header="0.3" footer="0.3"/>
  <pageSetup scale="5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8"/>
  <sheetViews>
    <sheetView topLeftCell="B1" zoomScaleNormal="100" workbookViewId="0">
      <selection sqref="A1:W1"/>
    </sheetView>
  </sheetViews>
  <sheetFormatPr defaultColWidth="8.85546875" defaultRowHeight="12.75" x14ac:dyDescent="0.2"/>
  <cols>
    <col min="1" max="1" width="8.85546875" style="426"/>
    <col min="2" max="10" width="9" style="426" bestFit="1" customWidth="1"/>
    <col min="11" max="11" width="10.5703125" style="426" bestFit="1" customWidth="1"/>
    <col min="12" max="13" width="8.85546875" style="426"/>
    <col min="14" max="22" width="9" style="426" bestFit="1" customWidth="1"/>
    <col min="23" max="23" width="9.5703125" style="426" bestFit="1" customWidth="1"/>
    <col min="24" max="27" width="8.85546875" style="426"/>
    <col min="28" max="30" width="12" style="426" bestFit="1" customWidth="1"/>
    <col min="31" max="31" width="10.7109375" style="426" bestFit="1" customWidth="1"/>
    <col min="32" max="35" width="12" style="426" bestFit="1" customWidth="1"/>
    <col min="36" max="36" width="12.7109375" style="426" bestFit="1" customWidth="1"/>
    <col min="37" max="38" width="8.85546875" style="426"/>
    <col min="39" max="42" width="11" style="426" bestFit="1" customWidth="1"/>
    <col min="43" max="43" width="12" style="426" bestFit="1" customWidth="1"/>
    <col min="44" max="44" width="9" style="426" bestFit="1" customWidth="1"/>
    <col min="45" max="45" width="12" style="426" bestFit="1" customWidth="1"/>
    <col min="46" max="46" width="11" style="426" bestFit="1" customWidth="1"/>
    <col min="47" max="47" width="10" style="426" bestFit="1" customWidth="1"/>
    <col min="48" max="16384" width="8.85546875" style="426"/>
  </cols>
  <sheetData>
    <row r="1" spans="1:47" x14ac:dyDescent="0.2">
      <c r="A1" s="881" t="s">
        <v>266</v>
      </c>
      <c r="B1" s="881"/>
      <c r="C1" s="881"/>
      <c r="D1" s="881"/>
      <c r="E1" s="881"/>
      <c r="F1" s="881"/>
      <c r="G1" s="881"/>
      <c r="H1" s="881"/>
      <c r="I1" s="881"/>
      <c r="J1" s="881"/>
      <c r="K1" s="881"/>
      <c r="L1" s="881"/>
      <c r="M1" s="881"/>
      <c r="N1" s="881"/>
      <c r="O1" s="881"/>
      <c r="P1" s="881"/>
      <c r="Q1" s="881"/>
      <c r="R1" s="881"/>
      <c r="S1" s="881"/>
      <c r="T1" s="881"/>
      <c r="U1" s="881"/>
      <c r="V1" s="881"/>
      <c r="W1" s="881"/>
      <c r="X1" s="472"/>
      <c r="Y1" s="472"/>
      <c r="Z1" s="472"/>
      <c r="AA1" s="472"/>
      <c r="AB1" s="472"/>
      <c r="AC1" s="472"/>
      <c r="AD1" s="472"/>
      <c r="AE1" s="472"/>
      <c r="AF1" s="472"/>
      <c r="AG1" s="472"/>
      <c r="AH1" s="472"/>
      <c r="AI1" s="472"/>
      <c r="AJ1" s="472"/>
      <c r="AK1" s="472"/>
      <c r="AL1" s="472"/>
      <c r="AM1" s="472"/>
      <c r="AN1" s="472"/>
      <c r="AO1" s="472"/>
      <c r="AP1" s="472"/>
      <c r="AQ1" s="472"/>
      <c r="AR1" s="472"/>
      <c r="AS1" s="472"/>
      <c r="AT1" s="472"/>
      <c r="AU1" s="472"/>
    </row>
    <row r="2" spans="1:47" x14ac:dyDescent="0.2">
      <c r="A2" s="882" t="s">
        <v>1</v>
      </c>
      <c r="B2" s="882"/>
      <c r="C2" s="882"/>
      <c r="D2" s="882"/>
      <c r="E2" s="882"/>
      <c r="F2" s="882"/>
      <c r="G2" s="882"/>
      <c r="H2" s="882"/>
      <c r="I2" s="882"/>
      <c r="J2" s="882"/>
      <c r="K2" s="882"/>
      <c r="L2" s="882"/>
      <c r="M2" s="882"/>
      <c r="N2" s="882"/>
      <c r="O2" s="882"/>
      <c r="P2" s="882"/>
      <c r="Q2" s="882"/>
      <c r="R2" s="882"/>
      <c r="S2" s="882"/>
      <c r="T2" s="882"/>
      <c r="U2" s="882"/>
      <c r="V2" s="882"/>
      <c r="W2" s="882"/>
      <c r="X2" s="472"/>
      <c r="Y2" s="472"/>
      <c r="Z2" s="472"/>
      <c r="AA2" s="472"/>
      <c r="AB2" s="472"/>
      <c r="AC2" s="472"/>
      <c r="AD2" s="472"/>
      <c r="AE2" s="472"/>
      <c r="AF2" s="472"/>
      <c r="AG2" s="472"/>
      <c r="AH2" s="472"/>
      <c r="AI2" s="472"/>
      <c r="AJ2" s="472"/>
      <c r="AK2" s="472"/>
      <c r="AL2" s="472"/>
      <c r="AM2" s="472"/>
      <c r="AN2" s="472"/>
      <c r="AO2" s="472"/>
      <c r="AP2" s="472"/>
      <c r="AQ2" s="472"/>
      <c r="AR2" s="472"/>
      <c r="AS2" s="472"/>
      <c r="AT2" s="472"/>
      <c r="AU2" s="472"/>
    </row>
    <row r="3" spans="1:47" x14ac:dyDescent="0.2">
      <c r="A3" s="882" t="s">
        <v>2</v>
      </c>
      <c r="B3" s="882"/>
      <c r="C3" s="882"/>
      <c r="D3" s="882"/>
      <c r="E3" s="882"/>
      <c r="F3" s="882"/>
      <c r="G3" s="882"/>
      <c r="H3" s="882"/>
      <c r="I3" s="882"/>
      <c r="J3" s="882"/>
      <c r="K3" s="882"/>
      <c r="L3" s="882"/>
      <c r="M3" s="882"/>
      <c r="N3" s="882"/>
      <c r="O3" s="882"/>
      <c r="P3" s="882"/>
      <c r="Q3" s="882"/>
      <c r="R3" s="882"/>
      <c r="S3" s="882"/>
      <c r="T3" s="882"/>
      <c r="U3" s="882"/>
      <c r="V3" s="882"/>
      <c r="W3" s="882"/>
      <c r="X3" s="472"/>
      <c r="Y3" s="472"/>
      <c r="Z3" s="472"/>
      <c r="AA3" s="472" t="s">
        <v>141</v>
      </c>
      <c r="AB3" s="472" t="s">
        <v>34</v>
      </c>
      <c r="AC3" s="472"/>
      <c r="AD3" s="472"/>
      <c r="AE3" s="472"/>
      <c r="AF3" s="472"/>
      <c r="AG3" s="472"/>
      <c r="AH3" s="472"/>
      <c r="AI3" s="472"/>
      <c r="AJ3" s="472"/>
      <c r="AK3" s="472"/>
      <c r="AL3" s="472"/>
      <c r="AM3" s="472"/>
      <c r="AN3" s="472"/>
      <c r="AO3" s="472"/>
      <c r="AP3" s="472"/>
      <c r="AQ3" s="472"/>
      <c r="AR3" s="472"/>
      <c r="AS3" s="472"/>
      <c r="AT3" s="472"/>
      <c r="AU3" s="472"/>
    </row>
    <row r="4" spans="1:47" x14ac:dyDescent="0.2">
      <c r="A4" s="882" t="s">
        <v>3</v>
      </c>
      <c r="B4" s="882"/>
      <c r="C4" s="882"/>
      <c r="D4" s="882"/>
      <c r="E4" s="882"/>
      <c r="F4" s="882"/>
      <c r="G4" s="882"/>
      <c r="H4" s="882"/>
      <c r="I4" s="882"/>
      <c r="J4" s="882"/>
      <c r="K4" s="882"/>
      <c r="L4" s="882"/>
      <c r="M4" s="882"/>
      <c r="N4" s="882"/>
      <c r="O4" s="882"/>
      <c r="P4" s="882"/>
      <c r="Q4" s="882"/>
      <c r="R4" s="882"/>
      <c r="S4" s="882"/>
      <c r="T4" s="882"/>
      <c r="U4" s="882"/>
      <c r="V4" s="882"/>
      <c r="W4" s="882"/>
      <c r="X4" s="472"/>
      <c r="Y4" s="472"/>
      <c r="Z4" s="472"/>
      <c r="AA4" s="472"/>
      <c r="AB4" s="472" t="s">
        <v>77</v>
      </c>
      <c r="AC4" s="472"/>
      <c r="AD4" s="472"/>
      <c r="AE4" s="472"/>
      <c r="AF4" s="472"/>
      <c r="AG4" s="472"/>
      <c r="AH4" s="472"/>
      <c r="AI4" s="472"/>
      <c r="AJ4" s="472"/>
      <c r="AK4" s="472"/>
      <c r="AL4" s="472"/>
      <c r="AM4" s="472"/>
      <c r="AN4" s="472"/>
      <c r="AO4" s="472"/>
      <c r="AP4" s="472"/>
      <c r="AQ4" s="472"/>
      <c r="AR4" s="472"/>
      <c r="AS4" s="472"/>
      <c r="AT4" s="472"/>
      <c r="AU4" s="472"/>
    </row>
    <row r="5" spans="1:47" x14ac:dyDescent="0.2">
      <c r="A5" s="883" t="s">
        <v>4</v>
      </c>
      <c r="B5" s="883"/>
      <c r="C5" s="883"/>
      <c r="D5" s="883"/>
      <c r="E5" s="883"/>
      <c r="F5" s="883"/>
      <c r="G5" s="883"/>
      <c r="H5" s="883"/>
      <c r="I5" s="883"/>
      <c r="J5" s="883"/>
      <c r="K5" s="883"/>
      <c r="L5" s="883"/>
      <c r="M5" s="883"/>
      <c r="N5" s="883"/>
      <c r="O5" s="883"/>
      <c r="P5" s="883"/>
      <c r="Q5" s="883"/>
      <c r="R5" s="883"/>
      <c r="S5" s="883"/>
      <c r="T5" s="883"/>
      <c r="U5" s="883"/>
      <c r="V5" s="883"/>
      <c r="W5" s="883"/>
      <c r="X5" s="448"/>
      <c r="Y5" s="448"/>
      <c r="Z5" s="448"/>
      <c r="AA5" s="363" t="s">
        <v>142</v>
      </c>
      <c r="AB5" s="363" t="s">
        <v>124</v>
      </c>
      <c r="AC5" s="363" t="s">
        <v>125</v>
      </c>
      <c r="AD5" s="363" t="s">
        <v>126</v>
      </c>
      <c r="AE5" s="363" t="s">
        <v>127</v>
      </c>
      <c r="AF5" s="363" t="s">
        <v>128</v>
      </c>
      <c r="AG5" s="363" t="s">
        <v>38</v>
      </c>
      <c r="AH5" s="363" t="s">
        <v>39</v>
      </c>
      <c r="AI5" s="363" t="s">
        <v>40</v>
      </c>
      <c r="AJ5" s="363" t="s">
        <v>143</v>
      </c>
      <c r="AK5" s="448"/>
      <c r="AL5" s="363" t="s">
        <v>141</v>
      </c>
      <c r="AM5" s="363" t="s">
        <v>34</v>
      </c>
      <c r="AN5" s="448"/>
      <c r="AO5" s="448"/>
      <c r="AP5" s="448"/>
      <c r="AQ5" s="448"/>
      <c r="AR5" s="448"/>
      <c r="AS5" s="448"/>
      <c r="AT5" s="448"/>
      <c r="AU5" s="448"/>
    </row>
    <row r="6" spans="1:47" x14ac:dyDescent="0.2">
      <c r="A6" s="427"/>
      <c r="B6" s="427"/>
      <c r="C6" s="427"/>
      <c r="D6" s="427"/>
      <c r="E6" s="427"/>
      <c r="F6" s="427"/>
      <c r="G6" s="427"/>
      <c r="H6" s="427"/>
      <c r="I6" s="427"/>
      <c r="J6" s="427"/>
      <c r="K6" s="427"/>
      <c r="L6" s="427"/>
      <c r="M6" s="427"/>
      <c r="N6" s="427"/>
      <c r="O6" s="427"/>
      <c r="P6" s="427"/>
      <c r="Q6" s="427"/>
      <c r="R6" s="427"/>
      <c r="S6" s="427"/>
      <c r="T6" s="427"/>
      <c r="U6" s="427"/>
      <c r="V6" s="427"/>
      <c r="W6" s="427"/>
      <c r="X6" s="448"/>
      <c r="Y6" s="448"/>
      <c r="Z6" s="448"/>
      <c r="AA6" s="448"/>
      <c r="AB6" s="448"/>
      <c r="AC6" s="448"/>
      <c r="AD6" s="448"/>
      <c r="AE6" s="448"/>
      <c r="AF6" s="448"/>
      <c r="AG6" s="448"/>
      <c r="AH6" s="448"/>
      <c r="AI6" s="448"/>
      <c r="AJ6" s="448"/>
      <c r="AK6" s="448"/>
      <c r="AL6" s="448"/>
      <c r="AM6" s="448"/>
      <c r="AN6" s="448"/>
      <c r="AO6" s="448"/>
      <c r="AP6" s="448"/>
      <c r="AQ6" s="448"/>
      <c r="AR6" s="448"/>
      <c r="AS6" s="448"/>
      <c r="AT6" s="448"/>
      <c r="AU6" s="448"/>
    </row>
    <row r="7" spans="1:47" x14ac:dyDescent="0.2">
      <c r="A7" s="428"/>
      <c r="B7" s="429"/>
      <c r="C7" s="429"/>
      <c r="D7" s="429"/>
      <c r="E7" s="429"/>
      <c r="F7" s="429"/>
      <c r="G7" s="880" t="s">
        <v>77</v>
      </c>
      <c r="H7" s="880"/>
      <c r="I7" s="880"/>
      <c r="J7" s="880"/>
      <c r="K7" s="880"/>
      <c r="L7" s="880"/>
      <c r="M7" s="880"/>
      <c r="N7" s="880"/>
      <c r="O7" s="880"/>
      <c r="P7" s="429"/>
      <c r="Q7" s="429"/>
      <c r="R7" s="429"/>
      <c r="S7" s="429"/>
      <c r="T7" s="429"/>
      <c r="U7" s="429"/>
      <c r="V7" s="429"/>
      <c r="W7" s="430"/>
      <c r="X7" s="448"/>
      <c r="Y7" s="448"/>
      <c r="Z7" s="448"/>
      <c r="AA7" s="363" t="s">
        <v>22</v>
      </c>
      <c r="AB7" s="363">
        <v>1450039</v>
      </c>
      <c r="AC7" s="363">
        <v>2507363</v>
      </c>
      <c r="AD7" s="363">
        <v>950000</v>
      </c>
      <c r="AE7" s="363">
        <v>2302301</v>
      </c>
      <c r="AF7" s="363">
        <v>5602359</v>
      </c>
      <c r="AG7" s="363">
        <v>2933970</v>
      </c>
      <c r="AH7" s="363">
        <v>2634517</v>
      </c>
      <c r="AI7" s="363">
        <v>1384057</v>
      </c>
      <c r="AJ7" s="363">
        <v>19764606</v>
      </c>
      <c r="AK7" s="448"/>
      <c r="AL7" s="363" t="s">
        <v>142</v>
      </c>
      <c r="AM7" s="363" t="s">
        <v>124</v>
      </c>
      <c r="AN7" s="363" t="s">
        <v>125</v>
      </c>
      <c r="AO7" s="363" t="s">
        <v>126</v>
      </c>
      <c r="AP7" s="363" t="s">
        <v>127</v>
      </c>
      <c r="AQ7" s="363" t="s">
        <v>128</v>
      </c>
      <c r="AR7" s="363" t="s">
        <v>38</v>
      </c>
      <c r="AS7" s="363" t="s">
        <v>39</v>
      </c>
      <c r="AT7" s="363" t="s">
        <v>40</v>
      </c>
      <c r="AU7" s="363" t="s">
        <v>143</v>
      </c>
    </row>
    <row r="8" spans="1:47" x14ac:dyDescent="0.2">
      <c r="A8" s="431"/>
      <c r="B8" s="884" t="s">
        <v>10</v>
      </c>
      <c r="C8" s="884"/>
      <c r="D8" s="884"/>
      <c r="E8" s="884"/>
      <c r="F8" s="884"/>
      <c r="G8" s="884"/>
      <c r="H8" s="884"/>
      <c r="I8" s="884"/>
      <c r="J8" s="429"/>
      <c r="K8" s="429"/>
      <c r="L8" s="432"/>
      <c r="M8" s="432"/>
      <c r="N8" s="884" t="s">
        <v>7</v>
      </c>
      <c r="O8" s="884"/>
      <c r="P8" s="884"/>
      <c r="Q8" s="884"/>
      <c r="R8" s="884"/>
      <c r="S8" s="884"/>
      <c r="T8" s="884"/>
      <c r="U8" s="884"/>
      <c r="V8" s="429"/>
      <c r="W8" s="433"/>
      <c r="X8" s="448"/>
      <c r="Y8" s="448"/>
      <c r="Z8" s="448"/>
      <c r="AA8" s="363" t="s">
        <v>23</v>
      </c>
      <c r="AB8" s="363">
        <v>2725269</v>
      </c>
      <c r="AC8" s="363">
        <v>2620418</v>
      </c>
      <c r="AD8" s="363">
        <v>1750353</v>
      </c>
      <c r="AE8" s="363">
        <v>6903249</v>
      </c>
      <c r="AF8" s="363">
        <v>22714550</v>
      </c>
      <c r="AG8" s="363">
        <v>16939492</v>
      </c>
      <c r="AH8" s="363">
        <v>12114399</v>
      </c>
      <c r="AI8" s="363">
        <v>5503723</v>
      </c>
      <c r="AJ8" s="363">
        <v>71271453</v>
      </c>
      <c r="AK8" s="448"/>
      <c r="AL8" s="363" t="s">
        <v>22</v>
      </c>
      <c r="AM8" s="363">
        <v>685000</v>
      </c>
      <c r="AN8" s="363">
        <v>0</v>
      </c>
      <c r="AO8" s="363">
        <v>280381</v>
      </c>
      <c r="AP8" s="363">
        <v>1000000</v>
      </c>
      <c r="AQ8" s="363">
        <v>650000</v>
      </c>
      <c r="AR8" s="363">
        <v>450000</v>
      </c>
      <c r="AS8" s="363">
        <v>625000</v>
      </c>
      <c r="AT8" s="363">
        <v>109000</v>
      </c>
      <c r="AU8" s="363">
        <v>3799381</v>
      </c>
    </row>
    <row r="9" spans="1:47" x14ac:dyDescent="0.2">
      <c r="A9" s="885" t="s">
        <v>17</v>
      </c>
      <c r="B9" s="887" t="s">
        <v>34</v>
      </c>
      <c r="C9" s="888"/>
      <c r="D9" s="888"/>
      <c r="E9" s="888"/>
      <c r="F9" s="888"/>
      <c r="G9" s="888"/>
      <c r="H9" s="888"/>
      <c r="I9" s="889"/>
      <c r="J9" s="890" t="s">
        <v>99</v>
      </c>
      <c r="K9" s="892" t="s">
        <v>101</v>
      </c>
      <c r="L9" s="432"/>
      <c r="M9" s="885" t="s">
        <v>17</v>
      </c>
      <c r="N9" s="887" t="s">
        <v>34</v>
      </c>
      <c r="O9" s="888"/>
      <c r="P9" s="888"/>
      <c r="Q9" s="888"/>
      <c r="R9" s="888"/>
      <c r="S9" s="888"/>
      <c r="T9" s="888"/>
      <c r="U9" s="889"/>
      <c r="V9" s="890" t="s">
        <v>99</v>
      </c>
      <c r="W9" s="892" t="s">
        <v>95</v>
      </c>
      <c r="X9" s="448"/>
      <c r="Y9" s="448"/>
      <c r="Z9" s="448"/>
      <c r="AA9" s="448"/>
      <c r="AB9" s="448"/>
      <c r="AC9" s="448"/>
      <c r="AD9" s="448"/>
      <c r="AE9" s="448"/>
      <c r="AF9" s="448"/>
      <c r="AG9" s="448"/>
      <c r="AH9" s="448"/>
      <c r="AI9" s="448"/>
      <c r="AJ9" s="448"/>
      <c r="AK9" s="448"/>
      <c r="AL9" s="448"/>
      <c r="AM9" s="448"/>
      <c r="AN9" s="448"/>
      <c r="AO9" s="448"/>
      <c r="AP9" s="448"/>
      <c r="AQ9" s="448"/>
      <c r="AR9" s="448"/>
      <c r="AS9" s="448"/>
      <c r="AT9" s="448"/>
      <c r="AU9" s="448"/>
    </row>
    <row r="10" spans="1:47" x14ac:dyDescent="0.2">
      <c r="A10" s="886"/>
      <c r="B10" s="434" t="s">
        <v>124</v>
      </c>
      <c r="C10" s="435" t="s">
        <v>125</v>
      </c>
      <c r="D10" s="435" t="s">
        <v>126</v>
      </c>
      <c r="E10" s="435" t="s">
        <v>127</v>
      </c>
      <c r="F10" s="435" t="s">
        <v>128</v>
      </c>
      <c r="G10" s="435" t="s">
        <v>38</v>
      </c>
      <c r="H10" s="435" t="s">
        <v>39</v>
      </c>
      <c r="I10" s="436" t="s">
        <v>40</v>
      </c>
      <c r="J10" s="891"/>
      <c r="K10" s="893"/>
      <c r="L10" s="437"/>
      <c r="M10" s="886"/>
      <c r="N10" s="434" t="s">
        <v>124</v>
      </c>
      <c r="O10" s="435" t="s">
        <v>125</v>
      </c>
      <c r="P10" s="435" t="s">
        <v>126</v>
      </c>
      <c r="Q10" s="435" t="s">
        <v>127</v>
      </c>
      <c r="R10" s="435" t="s">
        <v>128</v>
      </c>
      <c r="S10" s="435" t="s">
        <v>38</v>
      </c>
      <c r="T10" s="435" t="s">
        <v>39</v>
      </c>
      <c r="U10" s="436" t="s">
        <v>40</v>
      </c>
      <c r="V10" s="891"/>
      <c r="W10" s="893"/>
      <c r="X10" s="448"/>
      <c r="Y10" s="448"/>
      <c r="Z10" s="448"/>
      <c r="AA10" s="363" t="s">
        <v>24</v>
      </c>
      <c r="AB10" s="363">
        <v>5492000</v>
      </c>
      <c r="AC10" s="363">
        <v>14868722</v>
      </c>
      <c r="AD10" s="363">
        <v>13346860</v>
      </c>
      <c r="AE10" s="363">
        <v>20935000</v>
      </c>
      <c r="AF10" s="363">
        <v>47135226</v>
      </c>
      <c r="AG10" s="363">
        <v>31843536</v>
      </c>
      <c r="AH10" s="363">
        <v>31054807</v>
      </c>
      <c r="AI10" s="363">
        <v>12781644</v>
      </c>
      <c r="AJ10" s="363">
        <v>177457795</v>
      </c>
      <c r="AK10" s="448"/>
      <c r="AL10" s="363" t="s">
        <v>23</v>
      </c>
      <c r="AM10" s="363">
        <v>275000</v>
      </c>
      <c r="AN10" s="363">
        <v>300000</v>
      </c>
      <c r="AO10" s="363">
        <v>700000</v>
      </c>
      <c r="AP10" s="363">
        <v>1134515</v>
      </c>
      <c r="AQ10" s="363">
        <v>1716465</v>
      </c>
      <c r="AR10" s="363">
        <v>1507320</v>
      </c>
      <c r="AS10" s="363">
        <v>2300000</v>
      </c>
      <c r="AT10" s="363">
        <v>976000</v>
      </c>
      <c r="AU10" s="363">
        <v>8909300</v>
      </c>
    </row>
    <row r="11" spans="1:47" x14ac:dyDescent="0.2">
      <c r="A11" s="438" t="s">
        <v>22</v>
      </c>
      <c r="B11" s="439">
        <v>0.64919987470920426</v>
      </c>
      <c r="C11" s="440">
        <v>0.65409890424092076</v>
      </c>
      <c r="D11" s="440">
        <v>0.68334825071669736</v>
      </c>
      <c r="E11" s="440">
        <v>1.0034410213853295</v>
      </c>
      <c r="F11" s="440">
        <v>0.78979410955138374</v>
      </c>
      <c r="G11" s="440">
        <v>0.87276574584852928</v>
      </c>
      <c r="H11" s="440">
        <v>0.87814145938541188</v>
      </c>
      <c r="I11" s="440">
        <v>1.1433326006195916</v>
      </c>
      <c r="J11" s="441">
        <v>0.87277325083153123</v>
      </c>
      <c r="K11" s="442">
        <v>106.09180600000001</v>
      </c>
      <c r="L11" s="443"/>
      <c r="M11" s="444" t="s">
        <v>22</v>
      </c>
      <c r="N11" s="445">
        <v>0.83077678488811657</v>
      </c>
      <c r="O11" s="445">
        <v>0.72428330718188483</v>
      </c>
      <c r="P11" s="445">
        <v>0.76981923682045883</v>
      </c>
      <c r="Q11" s="445">
        <v>0.85683577997201632</v>
      </c>
      <c r="R11" s="445">
        <v>0.91652365737184449</v>
      </c>
      <c r="S11" s="445">
        <v>1.0164162625462065</v>
      </c>
      <c r="T11" s="445">
        <v>1.0073008865308093</v>
      </c>
      <c r="U11" s="445">
        <v>0.93596818456947029</v>
      </c>
      <c r="V11" s="441">
        <v>0.92838826865447854</v>
      </c>
      <c r="W11" s="446">
        <v>610</v>
      </c>
      <c r="X11" s="448"/>
      <c r="Y11" s="448"/>
      <c r="Z11" s="448"/>
      <c r="AA11" s="363" t="s">
        <v>25</v>
      </c>
      <c r="AB11" s="363">
        <v>10922000</v>
      </c>
      <c r="AC11" s="363">
        <v>11346322</v>
      </c>
      <c r="AD11" s="363">
        <v>15620003</v>
      </c>
      <c r="AE11" s="363">
        <v>66020947</v>
      </c>
      <c r="AF11" s="363">
        <v>62762616</v>
      </c>
      <c r="AG11" s="363">
        <v>42720699</v>
      </c>
      <c r="AH11" s="363">
        <v>36518312</v>
      </c>
      <c r="AI11" s="363">
        <v>15379493</v>
      </c>
      <c r="AJ11" s="363">
        <v>261290392</v>
      </c>
      <c r="AK11" s="448"/>
      <c r="AL11" s="363" t="s">
        <v>24</v>
      </c>
      <c r="AM11" s="363">
        <v>150000</v>
      </c>
      <c r="AN11" s="363">
        <v>1150000</v>
      </c>
      <c r="AO11" s="363">
        <v>1710000</v>
      </c>
      <c r="AP11" s="363">
        <v>2210000</v>
      </c>
      <c r="AQ11" s="363">
        <v>3735000</v>
      </c>
      <c r="AR11" s="363">
        <v>4934754</v>
      </c>
      <c r="AS11" s="363">
        <v>5171565</v>
      </c>
      <c r="AT11" s="363">
        <v>2476216</v>
      </c>
      <c r="AU11" s="363">
        <v>21537535</v>
      </c>
    </row>
    <row r="12" spans="1:47" x14ac:dyDescent="0.2">
      <c r="A12" s="438" t="s">
        <v>23</v>
      </c>
      <c r="B12" s="447">
        <v>0.68496510335565286</v>
      </c>
      <c r="C12" s="440">
        <v>0.81102932881527168</v>
      </c>
      <c r="D12" s="440">
        <v>0.78525228872470532</v>
      </c>
      <c r="E12" s="440">
        <v>0.73700114329882704</v>
      </c>
      <c r="F12" s="440">
        <v>0.76396065446128958</v>
      </c>
      <c r="G12" s="440">
        <v>0.75538953101171835</v>
      </c>
      <c r="H12" s="440">
        <v>1.0724721852414252</v>
      </c>
      <c r="I12" s="440">
        <v>0.97342283024538823</v>
      </c>
      <c r="J12" s="441">
        <v>0.83099728581840204</v>
      </c>
      <c r="K12" s="442">
        <v>359.80621300000001</v>
      </c>
      <c r="L12" s="443"/>
      <c r="M12" s="444" t="s">
        <v>23</v>
      </c>
      <c r="N12" s="445">
        <v>1.043800205158931</v>
      </c>
      <c r="O12" s="445">
        <v>0.94654314093080016</v>
      </c>
      <c r="P12" s="445">
        <v>0.96080945576258181</v>
      </c>
      <c r="Q12" s="445">
        <v>0.87537818815213364</v>
      </c>
      <c r="R12" s="445">
        <v>0.91709129731544248</v>
      </c>
      <c r="S12" s="445">
        <v>0.85095868787581208</v>
      </c>
      <c r="T12" s="445">
        <v>1.0210812961404334</v>
      </c>
      <c r="U12" s="445">
        <v>0.98302951088852719</v>
      </c>
      <c r="V12" s="441">
        <v>0.93734706494098474</v>
      </c>
      <c r="W12" s="446">
        <v>1797</v>
      </c>
      <c r="X12" s="448"/>
      <c r="Y12" s="448"/>
      <c r="Z12" s="448"/>
      <c r="AA12" s="363" t="s">
        <v>129</v>
      </c>
      <c r="AB12" s="363">
        <v>3975000</v>
      </c>
      <c r="AC12" s="363">
        <v>6860219</v>
      </c>
      <c r="AD12" s="363">
        <v>15182759</v>
      </c>
      <c r="AE12" s="363">
        <v>39274227</v>
      </c>
      <c r="AF12" s="363">
        <v>71363141</v>
      </c>
      <c r="AG12" s="363">
        <v>45011708</v>
      </c>
      <c r="AH12" s="363">
        <v>31478490</v>
      </c>
      <c r="AI12" s="363">
        <v>10628962</v>
      </c>
      <c r="AJ12" s="363">
        <v>223774506</v>
      </c>
      <c r="AK12" s="448"/>
      <c r="AL12" s="363" t="s">
        <v>25</v>
      </c>
      <c r="AM12" s="363">
        <v>300000</v>
      </c>
      <c r="AN12" s="363">
        <v>650000</v>
      </c>
      <c r="AO12" s="363">
        <v>1100000</v>
      </c>
      <c r="AP12" s="363">
        <v>2200000</v>
      </c>
      <c r="AQ12" s="363">
        <v>11703872</v>
      </c>
      <c r="AR12" s="363">
        <v>7545383</v>
      </c>
      <c r="AS12" s="363">
        <v>6782974</v>
      </c>
      <c r="AT12" s="363">
        <v>2392445</v>
      </c>
      <c r="AU12" s="363">
        <v>32674674</v>
      </c>
    </row>
    <row r="13" spans="1:47" x14ac:dyDescent="0.2">
      <c r="A13" s="438" t="s">
        <v>24</v>
      </c>
      <c r="B13" s="447">
        <v>0.50593103659727046</v>
      </c>
      <c r="C13" s="440">
        <v>0.60518992346716971</v>
      </c>
      <c r="D13" s="440">
        <v>0.8347597675961802</v>
      </c>
      <c r="E13" s="440">
        <v>0.69275429671133593</v>
      </c>
      <c r="F13" s="440">
        <v>0.73947109591548799</v>
      </c>
      <c r="G13" s="440">
        <v>0.79194855676715437</v>
      </c>
      <c r="H13" s="440">
        <v>1.0015078055316622</v>
      </c>
      <c r="I13" s="440">
        <v>0.91955902603517825</v>
      </c>
      <c r="J13" s="441">
        <v>0.7934606431162724</v>
      </c>
      <c r="K13" s="442">
        <v>839.17040299999996</v>
      </c>
      <c r="L13" s="443"/>
      <c r="M13" s="444" t="s">
        <v>24</v>
      </c>
      <c r="N13" s="445">
        <v>0.80324443108521937</v>
      </c>
      <c r="O13" s="445">
        <v>0.80540338938526168</v>
      </c>
      <c r="P13" s="445">
        <v>0.92394310358366794</v>
      </c>
      <c r="Q13" s="445">
        <v>0.8484048837083964</v>
      </c>
      <c r="R13" s="445">
        <v>0.88305079242897477</v>
      </c>
      <c r="S13" s="445">
        <v>0.86293009403307896</v>
      </c>
      <c r="T13" s="445">
        <v>1.0416987947789726</v>
      </c>
      <c r="U13" s="445">
        <v>0.9281662839884709</v>
      </c>
      <c r="V13" s="441">
        <v>0.91243943628390389</v>
      </c>
      <c r="W13" s="446">
        <v>3535</v>
      </c>
      <c r="X13" s="448"/>
      <c r="Y13" s="448"/>
      <c r="Z13" s="448"/>
      <c r="AA13" s="363" t="s">
        <v>130</v>
      </c>
      <c r="AB13" s="363">
        <v>35839738</v>
      </c>
      <c r="AC13" s="363">
        <v>8144608</v>
      </c>
      <c r="AD13" s="363">
        <v>12277000</v>
      </c>
      <c r="AE13" s="363">
        <v>33233214</v>
      </c>
      <c r="AF13" s="363">
        <v>82015101</v>
      </c>
      <c r="AG13" s="363">
        <v>36941396</v>
      </c>
      <c r="AH13" s="363">
        <v>25438896</v>
      </c>
      <c r="AI13" s="363">
        <v>7755208</v>
      </c>
      <c r="AJ13" s="363">
        <v>241645161</v>
      </c>
      <c r="AK13" s="448"/>
      <c r="AL13" s="363" t="s">
        <v>129</v>
      </c>
      <c r="AM13" s="363">
        <v>1100000</v>
      </c>
      <c r="AN13" s="363">
        <v>1400000</v>
      </c>
      <c r="AO13" s="363">
        <v>1150000</v>
      </c>
      <c r="AP13" s="363">
        <v>3889010</v>
      </c>
      <c r="AQ13" s="363">
        <v>12492350</v>
      </c>
      <c r="AR13" s="363">
        <v>8269410</v>
      </c>
      <c r="AS13" s="363">
        <v>6981384</v>
      </c>
      <c r="AT13" s="363">
        <v>2996677</v>
      </c>
      <c r="AU13" s="363">
        <v>38278831</v>
      </c>
    </row>
    <row r="14" spans="1:47" x14ac:dyDescent="0.2">
      <c r="A14" s="438" t="s">
        <v>25</v>
      </c>
      <c r="B14" s="447">
        <v>1.0380064273152163</v>
      </c>
      <c r="C14" s="440">
        <v>0.76791641358349916</v>
      </c>
      <c r="D14" s="440">
        <v>0.67931749512004391</v>
      </c>
      <c r="E14" s="440">
        <v>0.70176417883147868</v>
      </c>
      <c r="F14" s="440">
        <v>0.78927176548196087</v>
      </c>
      <c r="G14" s="440">
        <v>0.75685208597412335</v>
      </c>
      <c r="H14" s="440">
        <v>0.88414141658102463</v>
      </c>
      <c r="I14" s="440">
        <v>0.92910340825613491</v>
      </c>
      <c r="J14" s="441">
        <v>0.7925702641833442</v>
      </c>
      <c r="K14" s="442">
        <v>1257.1339559999999</v>
      </c>
      <c r="L14" s="443"/>
      <c r="M14" s="444" t="s">
        <v>25</v>
      </c>
      <c r="N14" s="445">
        <v>1.0674871975439193</v>
      </c>
      <c r="O14" s="445">
        <v>1.0348747673452832</v>
      </c>
      <c r="P14" s="445">
        <v>0.84807280503107829</v>
      </c>
      <c r="Q14" s="445">
        <v>0.84642615569677104</v>
      </c>
      <c r="R14" s="445">
        <v>0.90209749623381463</v>
      </c>
      <c r="S14" s="445">
        <v>0.87135745516871776</v>
      </c>
      <c r="T14" s="445">
        <v>0.97405239838937618</v>
      </c>
      <c r="U14" s="445">
        <v>0.94711925755593407</v>
      </c>
      <c r="V14" s="441">
        <v>0.91204371783507066</v>
      </c>
      <c r="W14" s="446">
        <v>4981</v>
      </c>
      <c r="X14" s="448"/>
      <c r="Y14" s="448"/>
      <c r="Z14" s="448"/>
      <c r="AA14" s="363" t="s">
        <v>131</v>
      </c>
      <c r="AB14" s="363">
        <v>4280000</v>
      </c>
      <c r="AC14" s="363">
        <v>8857821</v>
      </c>
      <c r="AD14" s="363">
        <v>15321459</v>
      </c>
      <c r="AE14" s="363">
        <v>28176983</v>
      </c>
      <c r="AF14" s="363">
        <v>52649464</v>
      </c>
      <c r="AG14" s="363">
        <v>29439361</v>
      </c>
      <c r="AH14" s="363">
        <v>20790735</v>
      </c>
      <c r="AI14" s="363">
        <v>8569039</v>
      </c>
      <c r="AJ14" s="363">
        <v>168084862</v>
      </c>
      <c r="AK14" s="448"/>
      <c r="AL14" s="363" t="s">
        <v>130</v>
      </c>
      <c r="AM14" s="363">
        <v>1225000</v>
      </c>
      <c r="AN14" s="363">
        <v>1500000</v>
      </c>
      <c r="AO14" s="363">
        <v>2569027</v>
      </c>
      <c r="AP14" s="363">
        <v>5084000</v>
      </c>
      <c r="AQ14" s="363">
        <v>12037000</v>
      </c>
      <c r="AR14" s="363">
        <v>11138806</v>
      </c>
      <c r="AS14" s="363">
        <v>9147108</v>
      </c>
      <c r="AT14" s="363">
        <v>3469943</v>
      </c>
      <c r="AU14" s="363">
        <v>46170884</v>
      </c>
    </row>
    <row r="15" spans="1:47" x14ac:dyDescent="0.2">
      <c r="A15" s="438" t="s">
        <v>129</v>
      </c>
      <c r="B15" s="447">
        <v>0.82184309185520554</v>
      </c>
      <c r="C15" s="440">
        <v>1.048901708041436</v>
      </c>
      <c r="D15" s="440">
        <v>1.1633141142867935</v>
      </c>
      <c r="E15" s="440">
        <v>0.69817115532478546</v>
      </c>
      <c r="F15" s="440">
        <v>0.87461270271274072</v>
      </c>
      <c r="G15" s="440">
        <v>0.75075955346407475</v>
      </c>
      <c r="H15" s="440">
        <v>0.89898709056874726</v>
      </c>
      <c r="I15" s="440">
        <v>0.93646516759793941</v>
      </c>
      <c r="J15" s="441">
        <v>0.84347712834362376</v>
      </c>
      <c r="K15" s="442">
        <v>1396.948431</v>
      </c>
      <c r="L15" s="443"/>
      <c r="M15" s="444" t="s">
        <v>129</v>
      </c>
      <c r="N15" s="445">
        <v>1.1993204992714044</v>
      </c>
      <c r="O15" s="445">
        <v>1.1229884588191941</v>
      </c>
      <c r="P15" s="445">
        <v>1.0845506235222959</v>
      </c>
      <c r="Q15" s="445">
        <v>0.888558910985773</v>
      </c>
      <c r="R15" s="445">
        <v>0.94955354113774504</v>
      </c>
      <c r="S15" s="445">
        <v>0.86989526392928784</v>
      </c>
      <c r="T15" s="445">
        <v>0.94175122330620376</v>
      </c>
      <c r="U15" s="445">
        <v>0.97453918110723681</v>
      </c>
      <c r="V15" s="441">
        <v>0.93241258848250319</v>
      </c>
      <c r="W15" s="446">
        <v>5497</v>
      </c>
      <c r="X15" s="448"/>
      <c r="Y15" s="448"/>
      <c r="Z15" s="448"/>
      <c r="AA15" s="363" t="s">
        <v>132</v>
      </c>
      <c r="AB15" s="363">
        <v>3124738</v>
      </c>
      <c r="AC15" s="363">
        <v>7004197</v>
      </c>
      <c r="AD15" s="363">
        <v>13471688</v>
      </c>
      <c r="AE15" s="363">
        <v>32782856</v>
      </c>
      <c r="AF15" s="363">
        <v>36517869</v>
      </c>
      <c r="AG15" s="363">
        <v>21455714</v>
      </c>
      <c r="AH15" s="363">
        <v>27742224</v>
      </c>
      <c r="AI15" s="363">
        <v>16349144</v>
      </c>
      <c r="AJ15" s="363">
        <v>158448430</v>
      </c>
      <c r="AK15" s="448"/>
      <c r="AL15" s="363" t="s">
        <v>131</v>
      </c>
      <c r="AM15" s="363">
        <v>750000</v>
      </c>
      <c r="AN15" s="363">
        <v>903628</v>
      </c>
      <c r="AO15" s="363">
        <v>4379000</v>
      </c>
      <c r="AP15" s="363">
        <v>4136835</v>
      </c>
      <c r="AQ15" s="363">
        <v>9326523</v>
      </c>
      <c r="AR15" s="363">
        <v>8273040</v>
      </c>
      <c r="AS15" s="363">
        <v>8423901</v>
      </c>
      <c r="AT15" s="363">
        <v>2546237</v>
      </c>
      <c r="AU15" s="363">
        <v>38739164</v>
      </c>
    </row>
    <row r="16" spans="1:47" x14ac:dyDescent="0.2">
      <c r="A16" s="438" t="s">
        <v>130</v>
      </c>
      <c r="B16" s="447">
        <v>1.0512334941083601</v>
      </c>
      <c r="C16" s="440">
        <v>0.98839969848817932</v>
      </c>
      <c r="D16" s="440">
        <v>0.74391990452638046</v>
      </c>
      <c r="E16" s="440">
        <v>0.73779393315046871</v>
      </c>
      <c r="F16" s="440">
        <v>0.82999720089025453</v>
      </c>
      <c r="G16" s="440">
        <v>0.83405874720895268</v>
      </c>
      <c r="H16" s="440">
        <v>1.183723365971143</v>
      </c>
      <c r="I16" s="440">
        <v>0.83738373411512423</v>
      </c>
      <c r="J16" s="441">
        <v>0.85918343813964293</v>
      </c>
      <c r="K16" s="442">
        <v>1356.459734</v>
      </c>
      <c r="L16" s="443"/>
      <c r="M16" s="444" t="s">
        <v>130</v>
      </c>
      <c r="N16" s="445">
        <v>1.0274103961146506</v>
      </c>
      <c r="O16" s="445">
        <v>1.1376320161835907</v>
      </c>
      <c r="P16" s="445">
        <v>1.0354102295329275</v>
      </c>
      <c r="Q16" s="445">
        <v>0.87376658717314348</v>
      </c>
      <c r="R16" s="445">
        <v>0.92823875338399264</v>
      </c>
      <c r="S16" s="445">
        <v>0.82385110086547331</v>
      </c>
      <c r="T16" s="445">
        <v>0.94007786581343789</v>
      </c>
      <c r="U16" s="445">
        <v>0.88605307621614893</v>
      </c>
      <c r="V16" s="441">
        <v>0.89824720322128204</v>
      </c>
      <c r="W16" s="446">
        <v>5350</v>
      </c>
      <c r="X16" s="448"/>
      <c r="Y16" s="448"/>
      <c r="Z16" s="448"/>
      <c r="AA16" s="363" t="s">
        <v>133</v>
      </c>
      <c r="AB16" s="363">
        <v>3729300</v>
      </c>
      <c r="AC16" s="363">
        <v>7658447</v>
      </c>
      <c r="AD16" s="363">
        <v>17740689</v>
      </c>
      <c r="AE16" s="363">
        <v>15870587</v>
      </c>
      <c r="AF16" s="363">
        <v>41129433</v>
      </c>
      <c r="AG16" s="363">
        <v>45101142</v>
      </c>
      <c r="AH16" s="363">
        <v>43405236</v>
      </c>
      <c r="AI16" s="363">
        <v>18485302</v>
      </c>
      <c r="AJ16" s="363">
        <v>193120136</v>
      </c>
      <c r="AK16" s="448"/>
      <c r="AL16" s="363" t="s">
        <v>132</v>
      </c>
      <c r="AM16" s="363">
        <v>150000</v>
      </c>
      <c r="AN16" s="363">
        <v>635000</v>
      </c>
      <c r="AO16" s="363">
        <v>925000</v>
      </c>
      <c r="AP16" s="363">
        <v>3564870</v>
      </c>
      <c r="AQ16" s="363">
        <v>11590368</v>
      </c>
      <c r="AR16" s="363">
        <v>7090220</v>
      </c>
      <c r="AS16" s="363">
        <v>6957478</v>
      </c>
      <c r="AT16" s="363">
        <v>3656516</v>
      </c>
      <c r="AU16" s="363">
        <v>34569452</v>
      </c>
    </row>
    <row r="17" spans="1:47" x14ac:dyDescent="0.2">
      <c r="A17" s="438" t="s">
        <v>131</v>
      </c>
      <c r="B17" s="447">
        <v>0.87936492813395362</v>
      </c>
      <c r="C17" s="440">
        <v>0.74701304533045365</v>
      </c>
      <c r="D17" s="440">
        <v>0.69355708328771037</v>
      </c>
      <c r="E17" s="440">
        <v>0.6343199057083172</v>
      </c>
      <c r="F17" s="440">
        <v>0.77713262634137426</v>
      </c>
      <c r="G17" s="440">
        <v>0.849037406982312</v>
      </c>
      <c r="H17" s="440">
        <v>0.89189375923370917</v>
      </c>
      <c r="I17" s="440">
        <v>0.90020947234692672</v>
      </c>
      <c r="J17" s="441">
        <v>0.79032258460795879</v>
      </c>
      <c r="K17" s="442">
        <v>1179.5429449999999</v>
      </c>
      <c r="L17" s="443"/>
      <c r="M17" s="444" t="s">
        <v>131</v>
      </c>
      <c r="N17" s="445">
        <v>1.2439746502357898</v>
      </c>
      <c r="O17" s="445">
        <v>0.85643222106080419</v>
      </c>
      <c r="P17" s="445">
        <v>0.79448695012086601</v>
      </c>
      <c r="Q17" s="445">
        <v>0.79806909035646678</v>
      </c>
      <c r="R17" s="445">
        <v>0.8683348588900961</v>
      </c>
      <c r="S17" s="445">
        <v>0.8940048936668189</v>
      </c>
      <c r="T17" s="445">
        <v>0.92737112428553103</v>
      </c>
      <c r="U17" s="445">
        <v>0.97990557028093039</v>
      </c>
      <c r="V17" s="441">
        <v>0.88562150520671645</v>
      </c>
      <c r="W17" s="446">
        <v>5083</v>
      </c>
      <c r="X17" s="448"/>
      <c r="Y17" s="448"/>
      <c r="Z17" s="448"/>
      <c r="AA17" s="363" t="s">
        <v>134</v>
      </c>
      <c r="AB17" s="363">
        <v>5419694</v>
      </c>
      <c r="AC17" s="363">
        <v>2890213</v>
      </c>
      <c r="AD17" s="363">
        <v>4579982</v>
      </c>
      <c r="AE17" s="363">
        <v>20064000</v>
      </c>
      <c r="AF17" s="363">
        <v>55797280</v>
      </c>
      <c r="AG17" s="363">
        <v>87979377</v>
      </c>
      <c r="AH17" s="363">
        <v>65068586</v>
      </c>
      <c r="AI17" s="363">
        <v>11251188</v>
      </c>
      <c r="AJ17" s="363">
        <v>253050320</v>
      </c>
      <c r="AK17" s="448"/>
      <c r="AL17" s="363" t="s">
        <v>133</v>
      </c>
      <c r="AM17" s="363">
        <v>200000</v>
      </c>
      <c r="AN17" s="363">
        <v>1550000</v>
      </c>
      <c r="AO17" s="363">
        <v>700000</v>
      </c>
      <c r="AP17" s="363">
        <v>1750000</v>
      </c>
      <c r="AQ17" s="363">
        <v>10823794</v>
      </c>
      <c r="AR17" s="363">
        <v>15782479</v>
      </c>
      <c r="AS17" s="363">
        <v>17117745</v>
      </c>
      <c r="AT17" s="363">
        <v>6755653</v>
      </c>
      <c r="AU17" s="363">
        <v>54679671</v>
      </c>
    </row>
    <row r="18" spans="1:47" x14ac:dyDescent="0.2">
      <c r="A18" s="438" t="s">
        <v>132</v>
      </c>
      <c r="B18" s="447">
        <v>0.80667225175910806</v>
      </c>
      <c r="C18" s="440">
        <v>0.69814623170118895</v>
      </c>
      <c r="D18" s="440">
        <v>0.85732306739511777</v>
      </c>
      <c r="E18" s="440">
        <v>0.64214003770407491</v>
      </c>
      <c r="F18" s="440">
        <v>0.92053318428831421</v>
      </c>
      <c r="G18" s="440">
        <v>0.95676216151861859</v>
      </c>
      <c r="H18" s="440">
        <v>0.92227132833574543</v>
      </c>
      <c r="I18" s="440">
        <v>0.99753065790252482</v>
      </c>
      <c r="J18" s="441">
        <v>0.88893034067768428</v>
      </c>
      <c r="K18" s="442">
        <v>1241.654624</v>
      </c>
      <c r="L18" s="443"/>
      <c r="M18" s="444" t="s">
        <v>132</v>
      </c>
      <c r="N18" s="445">
        <v>1.1558022979424187</v>
      </c>
      <c r="O18" s="445">
        <v>0.83891295337326865</v>
      </c>
      <c r="P18" s="445">
        <v>0.88448068786347134</v>
      </c>
      <c r="Q18" s="445">
        <v>0.77092600945429124</v>
      </c>
      <c r="R18" s="445">
        <v>0.86236252534465485</v>
      </c>
      <c r="S18" s="445">
        <v>0.94872044990489035</v>
      </c>
      <c r="T18" s="445">
        <v>0.91482360934911711</v>
      </c>
      <c r="U18" s="445">
        <v>0.95535742597711504</v>
      </c>
      <c r="V18" s="441">
        <v>0.89326336615165758</v>
      </c>
      <c r="W18" s="446">
        <v>4645</v>
      </c>
      <c r="X18" s="448"/>
      <c r="Y18" s="448"/>
      <c r="Z18" s="448"/>
      <c r="AA18" s="363" t="s">
        <v>135</v>
      </c>
      <c r="AB18" s="363">
        <v>7950000</v>
      </c>
      <c r="AC18" s="363">
        <v>11358973</v>
      </c>
      <c r="AD18" s="363">
        <v>11839867</v>
      </c>
      <c r="AE18" s="363">
        <v>20824164</v>
      </c>
      <c r="AF18" s="363">
        <v>78442169</v>
      </c>
      <c r="AG18" s="363">
        <v>125774188</v>
      </c>
      <c r="AH18" s="363">
        <v>63007583</v>
      </c>
      <c r="AI18" s="363">
        <v>6213453</v>
      </c>
      <c r="AJ18" s="363">
        <v>325410397</v>
      </c>
      <c r="AK18" s="448"/>
      <c r="AL18" s="363" t="s">
        <v>134</v>
      </c>
      <c r="AM18" s="363">
        <v>100000</v>
      </c>
      <c r="AN18" s="363">
        <v>2459320</v>
      </c>
      <c r="AO18" s="363">
        <v>845000</v>
      </c>
      <c r="AP18" s="363">
        <v>1715464</v>
      </c>
      <c r="AQ18" s="363">
        <v>8046409</v>
      </c>
      <c r="AR18" s="363">
        <v>13432874</v>
      </c>
      <c r="AS18" s="363">
        <v>13119602</v>
      </c>
      <c r="AT18" s="363">
        <v>1564976</v>
      </c>
      <c r="AU18" s="363">
        <v>41283645</v>
      </c>
    </row>
    <row r="19" spans="1:47" x14ac:dyDescent="0.2">
      <c r="A19" s="438" t="s">
        <v>133</v>
      </c>
      <c r="B19" s="447">
        <v>1.5342335054786325</v>
      </c>
      <c r="C19" s="440">
        <v>0.88047040785666009</v>
      </c>
      <c r="D19" s="440">
        <v>0.83101465865949231</v>
      </c>
      <c r="E19" s="440">
        <v>0.83781516415964352</v>
      </c>
      <c r="F19" s="440">
        <v>1.1709104734468534</v>
      </c>
      <c r="G19" s="440">
        <v>1.0531243879885297</v>
      </c>
      <c r="H19" s="440">
        <v>0.87145767531904905</v>
      </c>
      <c r="I19" s="440">
        <v>0.95812205464190248</v>
      </c>
      <c r="J19" s="441">
        <v>0.9970720237722428</v>
      </c>
      <c r="K19" s="442">
        <v>1461.413382</v>
      </c>
      <c r="L19" s="443"/>
      <c r="M19" s="444" t="s">
        <v>133</v>
      </c>
      <c r="N19" s="445">
        <v>1.1147526363899887</v>
      </c>
      <c r="O19" s="445">
        <v>1.1157111530400103</v>
      </c>
      <c r="P19" s="445">
        <v>0.94585971331436347</v>
      </c>
      <c r="Q19" s="445">
        <v>0.82360620093108849</v>
      </c>
      <c r="R19" s="445">
        <v>0.99402026333188909</v>
      </c>
      <c r="S19" s="445">
        <v>0.97145061926066134</v>
      </c>
      <c r="T19" s="445">
        <v>0.94900565290276095</v>
      </c>
      <c r="U19" s="445">
        <v>0.98380094225796288</v>
      </c>
      <c r="V19" s="441">
        <v>0.96671866497639236</v>
      </c>
      <c r="W19" s="446">
        <v>4576</v>
      </c>
      <c r="X19" s="448"/>
      <c r="Y19" s="448"/>
      <c r="Z19" s="448"/>
      <c r="AA19" s="363" t="s">
        <v>136</v>
      </c>
      <c r="AB19" s="363">
        <v>21726543</v>
      </c>
      <c r="AC19" s="363">
        <v>9784879</v>
      </c>
      <c r="AD19" s="363">
        <v>13802836</v>
      </c>
      <c r="AE19" s="363">
        <v>40557657</v>
      </c>
      <c r="AF19" s="363">
        <v>85250352</v>
      </c>
      <c r="AG19" s="363">
        <v>73130112</v>
      </c>
      <c r="AH19" s="363">
        <v>21478013</v>
      </c>
      <c r="AI19" s="363">
        <v>1382799</v>
      </c>
      <c r="AJ19" s="363">
        <v>267113191</v>
      </c>
      <c r="AK19" s="448"/>
      <c r="AL19" s="363" t="s">
        <v>135</v>
      </c>
      <c r="AM19" s="363">
        <v>0</v>
      </c>
      <c r="AN19" s="363">
        <v>569341</v>
      </c>
      <c r="AO19" s="363">
        <v>436881</v>
      </c>
      <c r="AP19" s="363">
        <v>2394640</v>
      </c>
      <c r="AQ19" s="363">
        <v>15123274</v>
      </c>
      <c r="AR19" s="363">
        <v>13460287</v>
      </c>
      <c r="AS19" s="363">
        <v>8093968</v>
      </c>
      <c r="AT19" s="363">
        <v>1020797</v>
      </c>
      <c r="AU19" s="363">
        <v>41099188</v>
      </c>
    </row>
    <row r="20" spans="1:47" x14ac:dyDescent="0.2">
      <c r="A20" s="438" t="s">
        <v>134</v>
      </c>
      <c r="B20" s="447">
        <v>0.74773392157329766</v>
      </c>
      <c r="C20" s="440">
        <v>0.61734115220439278</v>
      </c>
      <c r="D20" s="440">
        <v>1.1317982163727236</v>
      </c>
      <c r="E20" s="440">
        <v>0.95127437099717094</v>
      </c>
      <c r="F20" s="440">
        <v>1.0933212098936791</v>
      </c>
      <c r="G20" s="440">
        <v>1.1569265447224006</v>
      </c>
      <c r="H20" s="440">
        <v>1.0916389199804448</v>
      </c>
      <c r="I20" s="440">
        <v>1.2567281559908341</v>
      </c>
      <c r="J20" s="441">
        <v>1.1163385270919211</v>
      </c>
      <c r="K20" s="442">
        <v>2181.6921189999998</v>
      </c>
      <c r="L20" s="443"/>
      <c r="M20" s="444" t="s">
        <v>134</v>
      </c>
      <c r="N20" s="445">
        <v>0.91907771386938564</v>
      </c>
      <c r="O20" s="445">
        <v>0.88703543283195652</v>
      </c>
      <c r="P20" s="445">
        <v>0.84506063623050531</v>
      </c>
      <c r="Q20" s="445">
        <v>0.95983586338523441</v>
      </c>
      <c r="R20" s="445">
        <v>1.0043222057157806</v>
      </c>
      <c r="S20" s="445">
        <v>0.96323660729049942</v>
      </c>
      <c r="T20" s="445">
        <v>0.96403849337421099</v>
      </c>
      <c r="U20" s="445">
        <v>1.0374541833080178</v>
      </c>
      <c r="V20" s="441">
        <v>0.98295830167938814</v>
      </c>
      <c r="W20" s="446">
        <v>4861</v>
      </c>
      <c r="X20" s="448"/>
      <c r="Y20" s="448"/>
      <c r="Z20" s="448"/>
      <c r="AA20" s="363" t="s">
        <v>137</v>
      </c>
      <c r="AB20" s="363">
        <v>5482515</v>
      </c>
      <c r="AC20" s="363">
        <v>23056265</v>
      </c>
      <c r="AD20" s="363">
        <v>11358093</v>
      </c>
      <c r="AE20" s="363">
        <v>29870938</v>
      </c>
      <c r="AF20" s="363">
        <v>64552108</v>
      </c>
      <c r="AG20" s="363">
        <v>33934589</v>
      </c>
      <c r="AH20" s="363">
        <v>4744452</v>
      </c>
      <c r="AI20" s="363">
        <v>999461</v>
      </c>
      <c r="AJ20" s="363">
        <v>173998421</v>
      </c>
      <c r="AK20" s="448"/>
      <c r="AL20" s="363" t="s">
        <v>136</v>
      </c>
      <c r="AM20" s="363">
        <v>0</v>
      </c>
      <c r="AN20" s="363">
        <v>232611</v>
      </c>
      <c r="AO20" s="363">
        <v>0</v>
      </c>
      <c r="AP20" s="363">
        <v>575000</v>
      </c>
      <c r="AQ20" s="363">
        <v>7616411</v>
      </c>
      <c r="AR20" s="363">
        <v>5967490</v>
      </c>
      <c r="AS20" s="363">
        <v>5270101</v>
      </c>
      <c r="AT20" s="363">
        <v>200000</v>
      </c>
      <c r="AU20" s="363">
        <v>19861613</v>
      </c>
    </row>
    <row r="21" spans="1:47" x14ac:dyDescent="0.2">
      <c r="A21" s="438" t="s">
        <v>135</v>
      </c>
      <c r="B21" s="447">
        <v>2.3288791911377253</v>
      </c>
      <c r="C21" s="440">
        <v>1.6094727685548718</v>
      </c>
      <c r="D21" s="440">
        <v>0.77741642036643932</v>
      </c>
      <c r="E21" s="440">
        <v>0.89030462975946567</v>
      </c>
      <c r="F21" s="440">
        <v>0.8801854205962617</v>
      </c>
      <c r="G21" s="440">
        <v>1.0942976756685057</v>
      </c>
      <c r="H21" s="440">
        <v>1.0050225807299373</v>
      </c>
      <c r="I21" s="440">
        <v>1.1881417466938677</v>
      </c>
      <c r="J21" s="441">
        <v>1.007483141439306</v>
      </c>
      <c r="K21" s="442">
        <v>2679.9381920000001</v>
      </c>
      <c r="L21" s="443"/>
      <c r="M21" s="444" t="s">
        <v>135</v>
      </c>
      <c r="N21" s="445">
        <v>0.93319548235155514</v>
      </c>
      <c r="O21" s="445">
        <v>1.0342023188599083</v>
      </c>
      <c r="P21" s="445">
        <v>1.0825619101504882</v>
      </c>
      <c r="Q21" s="445">
        <v>1.0910300237769441</v>
      </c>
      <c r="R21" s="445">
        <v>0.97071681844580704</v>
      </c>
      <c r="S21" s="445">
        <v>0.99845735672785751</v>
      </c>
      <c r="T21" s="445">
        <v>1.0355693691409915</v>
      </c>
      <c r="U21" s="445">
        <v>1.0932030631786389</v>
      </c>
      <c r="V21" s="441">
        <v>1.0199515176331915</v>
      </c>
      <c r="W21" s="446">
        <v>4963</v>
      </c>
      <c r="X21" s="448"/>
      <c r="Y21" s="448"/>
      <c r="Z21" s="448"/>
      <c r="AA21" s="363" t="s">
        <v>138</v>
      </c>
      <c r="AB21" s="363">
        <v>0</v>
      </c>
      <c r="AC21" s="363">
        <v>4300000</v>
      </c>
      <c r="AD21" s="363">
        <v>2536378</v>
      </c>
      <c r="AE21" s="363">
        <v>8362271</v>
      </c>
      <c r="AF21" s="363">
        <v>16980283</v>
      </c>
      <c r="AG21" s="363">
        <v>3182241</v>
      </c>
      <c r="AH21" s="363">
        <v>100000</v>
      </c>
      <c r="AI21" s="448"/>
      <c r="AJ21" s="363">
        <v>35461173</v>
      </c>
      <c r="AK21" s="448"/>
      <c r="AL21" s="363" t="s">
        <v>137</v>
      </c>
      <c r="AM21" s="363">
        <v>0</v>
      </c>
      <c r="AN21" s="363">
        <v>1300000</v>
      </c>
      <c r="AO21" s="363">
        <v>295500</v>
      </c>
      <c r="AP21" s="363">
        <v>1088287</v>
      </c>
      <c r="AQ21" s="363">
        <v>2744785</v>
      </c>
      <c r="AR21" s="363">
        <v>277140</v>
      </c>
      <c r="AS21" s="363">
        <v>6775000</v>
      </c>
      <c r="AT21" s="448"/>
      <c r="AU21" s="363">
        <v>12480712</v>
      </c>
    </row>
    <row r="22" spans="1:47" x14ac:dyDescent="0.2">
      <c r="A22" s="438" t="s">
        <v>136</v>
      </c>
      <c r="B22" s="447">
        <v>0.5781809377777104</v>
      </c>
      <c r="C22" s="440">
        <v>0.48844271653585253</v>
      </c>
      <c r="D22" s="440">
        <v>0.94546134616161515</v>
      </c>
      <c r="E22" s="440">
        <v>0.96876676575474585</v>
      </c>
      <c r="F22" s="440">
        <v>0.95255851471063246</v>
      </c>
      <c r="G22" s="440">
        <v>0.87970331455116924</v>
      </c>
      <c r="H22" s="440">
        <v>1.0372513614967378</v>
      </c>
      <c r="I22" s="440">
        <v>1.0729126004969589</v>
      </c>
      <c r="J22" s="441">
        <v>0.93694065884688638</v>
      </c>
      <c r="K22" s="442">
        <v>3222.7114539999998</v>
      </c>
      <c r="L22" s="443"/>
      <c r="M22" s="444" t="s">
        <v>136</v>
      </c>
      <c r="N22" s="445">
        <v>0.65977259288154955</v>
      </c>
      <c r="O22" s="445">
        <v>1.1208988847690573</v>
      </c>
      <c r="P22" s="445">
        <v>1.3173548053204982</v>
      </c>
      <c r="Q22" s="445">
        <v>1.1792858677991676</v>
      </c>
      <c r="R22" s="445">
        <v>1.03760057771154</v>
      </c>
      <c r="S22" s="445">
        <v>0.94502206679776701</v>
      </c>
      <c r="T22" s="445">
        <v>1.0078838140918713</v>
      </c>
      <c r="U22" s="445">
        <v>1.0266398483821495</v>
      </c>
      <c r="V22" s="441">
        <v>1.0119575251899289</v>
      </c>
      <c r="W22" s="446">
        <v>4236</v>
      </c>
      <c r="X22" s="448"/>
      <c r="Y22" s="448"/>
      <c r="Z22" s="448"/>
      <c r="AA22" s="363" t="s">
        <v>139</v>
      </c>
      <c r="AB22" s="363">
        <v>0</v>
      </c>
      <c r="AC22" s="363">
        <v>0</v>
      </c>
      <c r="AD22" s="363">
        <v>329754</v>
      </c>
      <c r="AE22" s="363">
        <v>840000</v>
      </c>
      <c r="AF22" s="363">
        <v>0</v>
      </c>
      <c r="AG22" s="363">
        <v>325000</v>
      </c>
      <c r="AH22" s="448"/>
      <c r="AI22" s="448"/>
      <c r="AJ22" s="363">
        <v>1494754</v>
      </c>
      <c r="AK22" s="448"/>
      <c r="AL22" s="363" t="s">
        <v>138</v>
      </c>
      <c r="AM22" s="363">
        <v>0</v>
      </c>
      <c r="AN22" s="363">
        <v>400000</v>
      </c>
      <c r="AO22" s="363">
        <v>0</v>
      </c>
      <c r="AP22" s="363">
        <v>1621961</v>
      </c>
      <c r="AQ22" s="363">
        <v>0</v>
      </c>
      <c r="AR22" s="363">
        <v>108638</v>
      </c>
      <c r="AS22" s="448"/>
      <c r="AT22" s="448"/>
      <c r="AU22" s="363">
        <v>2130599</v>
      </c>
    </row>
    <row r="23" spans="1:47" x14ac:dyDescent="0.2">
      <c r="A23" s="438" t="s">
        <v>137</v>
      </c>
      <c r="B23" s="447">
        <v>0.87330763462846406</v>
      </c>
      <c r="C23" s="440">
        <v>0.56900912316141306</v>
      </c>
      <c r="D23" s="440">
        <v>1.0563805644172906</v>
      </c>
      <c r="E23" s="440">
        <v>1.0653413021137963</v>
      </c>
      <c r="F23" s="440">
        <v>0.96211358529925639</v>
      </c>
      <c r="G23" s="440">
        <v>0.96837957359435922</v>
      </c>
      <c r="H23" s="440">
        <v>1.2886789122125131</v>
      </c>
      <c r="I23" s="440">
        <v>0.71567661032878216</v>
      </c>
      <c r="J23" s="441">
        <v>0.98092503935202635</v>
      </c>
      <c r="K23" s="442">
        <v>2713.920607</v>
      </c>
      <c r="L23" s="443"/>
      <c r="M23" s="444" t="s">
        <v>137</v>
      </c>
      <c r="N23" s="445">
        <v>0.897798150037033</v>
      </c>
      <c r="O23" s="445">
        <v>1.0453652685453789</v>
      </c>
      <c r="P23" s="445">
        <v>1.3745547015498092</v>
      </c>
      <c r="Q23" s="445">
        <v>1.1823036085756706</v>
      </c>
      <c r="R23" s="445">
        <v>0.91908753485162076</v>
      </c>
      <c r="S23" s="445">
        <v>1.0068142730001153</v>
      </c>
      <c r="T23" s="445">
        <v>1.199351669176407</v>
      </c>
      <c r="U23" s="445">
        <v>0.63404203381663182</v>
      </c>
      <c r="V23" s="441">
        <v>0.98933124223206248</v>
      </c>
      <c r="W23" s="446">
        <v>2474</v>
      </c>
      <c r="X23" s="448"/>
      <c r="Y23" s="448"/>
      <c r="Z23" s="448"/>
      <c r="AA23" s="363" t="s">
        <v>143</v>
      </c>
      <c r="AB23" s="363">
        <v>112116836</v>
      </c>
      <c r="AC23" s="363">
        <v>121258447</v>
      </c>
      <c r="AD23" s="363">
        <v>150107721</v>
      </c>
      <c r="AE23" s="363">
        <v>366018394</v>
      </c>
      <c r="AF23" s="363">
        <v>722911951</v>
      </c>
      <c r="AG23" s="363">
        <v>596712525</v>
      </c>
      <c r="AH23" s="363">
        <v>385576250</v>
      </c>
      <c r="AI23" s="363">
        <v>116683473</v>
      </c>
      <c r="AJ23" s="363">
        <v>2571385597</v>
      </c>
      <c r="AK23" s="448"/>
      <c r="AL23" s="363" t="s">
        <v>143</v>
      </c>
      <c r="AM23" s="363">
        <v>4935000</v>
      </c>
      <c r="AN23" s="363">
        <v>13049900</v>
      </c>
      <c r="AO23" s="363">
        <v>15090789</v>
      </c>
      <c r="AP23" s="363">
        <v>32364582</v>
      </c>
      <c r="AQ23" s="363">
        <v>107606251</v>
      </c>
      <c r="AR23" s="363">
        <v>98237841</v>
      </c>
      <c r="AS23" s="363">
        <v>96765826</v>
      </c>
      <c r="AT23" s="363">
        <v>28164460</v>
      </c>
      <c r="AU23" s="363">
        <v>396214649</v>
      </c>
    </row>
    <row r="24" spans="1:47" x14ac:dyDescent="0.2">
      <c r="A24" s="444" t="s">
        <v>138</v>
      </c>
      <c r="B24" s="447">
        <v>0.61902723456555864</v>
      </c>
      <c r="C24" s="440">
        <v>1.9531544223166974</v>
      </c>
      <c r="D24" s="440">
        <v>1.0624294684830784</v>
      </c>
      <c r="E24" s="440">
        <v>0.40579647935921953</v>
      </c>
      <c r="F24" s="440">
        <v>0.79790058960186305</v>
      </c>
      <c r="G24" s="440">
        <v>0.83507560378580936</v>
      </c>
      <c r="H24" s="440">
        <v>0.65621419788339941</v>
      </c>
      <c r="I24" s="440">
        <v>0.20399830360486129</v>
      </c>
      <c r="J24" s="441">
        <v>0.77508974657643648</v>
      </c>
      <c r="K24" s="442">
        <v>650.00446299999999</v>
      </c>
      <c r="L24" s="443"/>
      <c r="M24" s="444" t="s">
        <v>138</v>
      </c>
      <c r="N24" s="445">
        <v>0.42843738887405231</v>
      </c>
      <c r="O24" s="445">
        <v>1.2341511399563689</v>
      </c>
      <c r="P24" s="445">
        <v>0.78849878155035502</v>
      </c>
      <c r="Q24" s="445">
        <v>0.61925197219844341</v>
      </c>
      <c r="R24" s="445">
        <v>0.77494673352414845</v>
      </c>
      <c r="S24" s="445">
        <v>0.91867561145114673</v>
      </c>
      <c r="T24" s="445">
        <v>0.88384976675204641</v>
      </c>
      <c r="U24" s="445">
        <v>0.18443378827001106</v>
      </c>
      <c r="V24" s="441">
        <v>0.783129538931011</v>
      </c>
      <c r="W24" s="446">
        <v>611</v>
      </c>
      <c r="X24" s="448"/>
      <c r="Y24" s="448"/>
      <c r="Z24" s="448"/>
      <c r="AA24" s="448"/>
      <c r="AB24" s="448"/>
      <c r="AC24" s="448"/>
      <c r="AD24" s="448"/>
      <c r="AE24" s="448"/>
      <c r="AF24" s="448"/>
      <c r="AG24" s="448"/>
      <c r="AH24" s="448"/>
      <c r="AI24" s="448"/>
      <c r="AJ24" s="448"/>
      <c r="AK24" s="448"/>
      <c r="AL24" s="448"/>
      <c r="AM24" s="448"/>
      <c r="AN24" s="448"/>
      <c r="AO24" s="448"/>
      <c r="AP24" s="448"/>
      <c r="AQ24" s="448"/>
      <c r="AR24" s="448"/>
      <c r="AS24" s="448"/>
      <c r="AT24" s="448"/>
      <c r="AU24" s="448"/>
    </row>
    <row r="25" spans="1:47" ht="13.5" thickBot="1" x14ac:dyDescent="0.25">
      <c r="A25" s="444" t="s">
        <v>139</v>
      </c>
      <c r="B25" s="449">
        <v>1.0053271819797767</v>
      </c>
      <c r="C25" s="450">
        <v>2.7843787911757505</v>
      </c>
      <c r="D25" s="450">
        <v>0.44752639111340692</v>
      </c>
      <c r="E25" s="450">
        <v>1.3860597175590299</v>
      </c>
      <c r="F25" s="450">
        <v>0.65869434238025371</v>
      </c>
      <c r="G25" s="450">
        <v>0.81449372409272747</v>
      </c>
      <c r="H25" s="450">
        <v>1.640440427833433</v>
      </c>
      <c r="I25" s="450">
        <v>0</v>
      </c>
      <c r="J25" s="451">
        <v>0.91869506818446045</v>
      </c>
      <c r="K25" s="442">
        <v>25.214600999999998</v>
      </c>
      <c r="L25" s="443"/>
      <c r="M25" s="444" t="s">
        <v>139</v>
      </c>
      <c r="N25" s="445">
        <v>1.7548970401906523</v>
      </c>
      <c r="O25" s="445">
        <v>3.3305332183682612</v>
      </c>
      <c r="P25" s="445">
        <v>1.0479708664099137</v>
      </c>
      <c r="Q25" s="445">
        <v>1.0040022037848373</v>
      </c>
      <c r="R25" s="445">
        <v>0.69463105037354722</v>
      </c>
      <c r="S25" s="445">
        <v>0.90191114972626996</v>
      </c>
      <c r="T25" s="445">
        <v>1.8477798924592104</v>
      </c>
      <c r="U25" s="445">
        <v>0</v>
      </c>
      <c r="V25" s="451">
        <v>1.0159546345155035</v>
      </c>
      <c r="W25" s="446">
        <v>49</v>
      </c>
      <c r="X25" s="448"/>
      <c r="Y25" s="448"/>
      <c r="Z25" s="448"/>
      <c r="AA25" s="363" t="s">
        <v>144</v>
      </c>
      <c r="AB25" s="363" t="s">
        <v>34</v>
      </c>
      <c r="AC25" s="448"/>
      <c r="AD25" s="448"/>
      <c r="AE25" s="448"/>
      <c r="AF25" s="448"/>
      <c r="AG25" s="448"/>
      <c r="AH25" s="448"/>
      <c r="AI25" s="448"/>
      <c r="AJ25" s="448"/>
      <c r="AK25" s="448"/>
      <c r="AL25" s="448"/>
      <c r="AM25" s="448"/>
      <c r="AN25" s="448"/>
      <c r="AO25" s="448"/>
      <c r="AP25" s="448"/>
      <c r="AQ25" s="448"/>
      <c r="AR25" s="448"/>
      <c r="AS25" s="448"/>
      <c r="AT25" s="448"/>
      <c r="AU25" s="448"/>
    </row>
    <row r="26" spans="1:47" ht="13.5" thickTop="1" x14ac:dyDescent="0.2">
      <c r="A26" s="452" t="s">
        <v>99</v>
      </c>
      <c r="B26" s="453">
        <v>0.97755865414303722</v>
      </c>
      <c r="C26" s="453">
        <v>0.83634574222581415</v>
      </c>
      <c r="D26" s="453">
        <v>0.87199940945293242</v>
      </c>
      <c r="E26" s="453">
        <v>0.81240953996509147</v>
      </c>
      <c r="F26" s="453">
        <v>0.90485271971636039</v>
      </c>
      <c r="G26" s="453">
        <v>0.92104195660837251</v>
      </c>
      <c r="H26" s="453">
        <v>1.0042523901032636</v>
      </c>
      <c r="I26" s="453">
        <v>1.0365982042351842</v>
      </c>
      <c r="J26" s="454">
        <v>0.91976567275784016</v>
      </c>
      <c r="K26" s="781">
        <v>20671.702929999999</v>
      </c>
      <c r="L26" s="437"/>
      <c r="M26" s="456" t="s">
        <v>99</v>
      </c>
      <c r="N26" s="457">
        <v>1.0296272689857648</v>
      </c>
      <c r="O26" s="457">
        <v>0.97542055918703874</v>
      </c>
      <c r="P26" s="457">
        <v>0.95181289375216227</v>
      </c>
      <c r="Q26" s="457">
        <v>0.88531902737601653</v>
      </c>
      <c r="R26" s="457">
        <v>0.92665990539542564</v>
      </c>
      <c r="S26" s="457">
        <v>0.91057930075077043</v>
      </c>
      <c r="T26" s="457">
        <v>0.98028131412420993</v>
      </c>
      <c r="U26" s="457">
        <v>0.97890360772814067</v>
      </c>
      <c r="V26" s="454">
        <v>0.93846860093633766</v>
      </c>
      <c r="W26" s="781">
        <v>53268</v>
      </c>
      <c r="X26" s="459"/>
      <c r="Y26" s="459"/>
      <c r="Z26" s="460"/>
      <c r="AA26" s="459" t="s">
        <v>142</v>
      </c>
      <c r="AB26" s="459" t="s">
        <v>124</v>
      </c>
      <c r="AC26" s="459" t="s">
        <v>125</v>
      </c>
      <c r="AD26" s="459" t="s">
        <v>126</v>
      </c>
      <c r="AE26" s="459" t="s">
        <v>127</v>
      </c>
      <c r="AF26" s="459" t="s">
        <v>128</v>
      </c>
      <c r="AG26" s="459" t="s">
        <v>38</v>
      </c>
      <c r="AH26" s="459" t="s">
        <v>39</v>
      </c>
      <c r="AI26" s="459" t="s">
        <v>40</v>
      </c>
      <c r="AJ26" s="459" t="s">
        <v>143</v>
      </c>
      <c r="AK26" s="459"/>
      <c r="AL26" s="459" t="s">
        <v>144</v>
      </c>
      <c r="AM26" s="459" t="s">
        <v>34</v>
      </c>
      <c r="AN26" s="459"/>
      <c r="AO26" s="459"/>
      <c r="AP26" s="459"/>
      <c r="AQ26" s="459"/>
      <c r="AR26" s="459"/>
      <c r="AS26" s="459"/>
      <c r="AT26" s="459"/>
      <c r="AU26" s="459"/>
    </row>
    <row r="27" spans="1:47" x14ac:dyDescent="0.2">
      <c r="A27" s="461"/>
      <c r="B27" s="462"/>
      <c r="C27" s="462"/>
      <c r="D27" s="462"/>
      <c r="E27" s="462"/>
      <c r="F27" s="462"/>
      <c r="G27" s="462"/>
      <c r="H27" s="462"/>
      <c r="I27" s="462"/>
      <c r="J27" s="462"/>
      <c r="K27" s="437"/>
      <c r="L27" s="437"/>
      <c r="M27" s="463"/>
      <c r="N27" s="464"/>
      <c r="O27" s="464"/>
      <c r="P27" s="464"/>
      <c r="Q27" s="464"/>
      <c r="R27" s="464"/>
      <c r="S27" s="464"/>
      <c r="T27" s="464"/>
      <c r="U27" s="464"/>
      <c r="V27" s="462"/>
      <c r="W27" s="465"/>
      <c r="X27" s="459"/>
      <c r="Y27" s="459"/>
      <c r="Z27" s="460"/>
      <c r="AA27" s="459"/>
      <c r="AB27" s="459"/>
      <c r="AC27" s="459"/>
      <c r="AD27" s="459"/>
      <c r="AE27" s="459"/>
      <c r="AF27" s="459"/>
      <c r="AG27" s="459"/>
      <c r="AH27" s="459"/>
      <c r="AI27" s="459"/>
      <c r="AJ27" s="459"/>
      <c r="AK27" s="459"/>
      <c r="AL27" s="459"/>
      <c r="AM27" s="459"/>
      <c r="AN27" s="459"/>
      <c r="AO27" s="459"/>
      <c r="AP27" s="459"/>
      <c r="AQ27" s="459"/>
      <c r="AR27" s="459"/>
      <c r="AS27" s="459"/>
      <c r="AT27" s="459"/>
      <c r="AU27" s="459"/>
    </row>
    <row r="28" spans="1:47" x14ac:dyDescent="0.2">
      <c r="A28" s="438"/>
      <c r="B28" s="438"/>
      <c r="C28" s="466"/>
      <c r="D28" s="466"/>
      <c r="E28" s="466"/>
      <c r="F28" s="466"/>
      <c r="G28" s="880" t="s">
        <v>78</v>
      </c>
      <c r="H28" s="880"/>
      <c r="I28" s="880"/>
      <c r="J28" s="880"/>
      <c r="K28" s="880"/>
      <c r="L28" s="880"/>
      <c r="M28" s="880"/>
      <c r="N28" s="880"/>
      <c r="O28" s="880"/>
      <c r="P28" s="466"/>
      <c r="Q28" s="466"/>
      <c r="R28" s="466"/>
      <c r="S28" s="467"/>
      <c r="T28" s="468"/>
      <c r="U28" s="468"/>
      <c r="V28" s="468"/>
      <c r="W28" s="356"/>
      <c r="X28" s="469"/>
      <c r="Y28" s="469"/>
      <c r="Z28" s="469"/>
      <c r="AA28" s="469" t="s">
        <v>22</v>
      </c>
      <c r="AB28" s="469">
        <v>2094138.4873499989</v>
      </c>
      <c r="AC28" s="469">
        <v>2091365.6947700004</v>
      </c>
      <c r="AD28" s="469">
        <v>1826996.9291300019</v>
      </c>
      <c r="AE28" s="469">
        <v>3116643.3148599984</v>
      </c>
      <c r="AF28" s="469">
        <v>5161373.1045300048</v>
      </c>
      <c r="AG28" s="469">
        <v>4090918.4250799944</v>
      </c>
      <c r="AH28" s="469">
        <v>3914466.9825899936</v>
      </c>
      <c r="AI28" s="469">
        <v>1775168.1057299972</v>
      </c>
      <c r="AJ28" s="469">
        <v>24071071.044039939</v>
      </c>
      <c r="AK28" s="469"/>
      <c r="AL28" s="469" t="s">
        <v>142</v>
      </c>
      <c r="AM28" s="469" t="s">
        <v>124</v>
      </c>
      <c r="AN28" s="469" t="s">
        <v>125</v>
      </c>
      <c r="AO28" s="469" t="s">
        <v>126</v>
      </c>
      <c r="AP28" s="469" t="s">
        <v>127</v>
      </c>
      <c r="AQ28" s="469" t="s">
        <v>128</v>
      </c>
      <c r="AR28" s="469" t="s">
        <v>38</v>
      </c>
      <c r="AS28" s="469" t="s">
        <v>39</v>
      </c>
      <c r="AT28" s="469" t="s">
        <v>40</v>
      </c>
      <c r="AU28" s="469" t="s">
        <v>143</v>
      </c>
    </row>
    <row r="29" spans="1:47" x14ac:dyDescent="0.2">
      <c r="A29" s="431"/>
      <c r="B29" s="884" t="s">
        <v>10</v>
      </c>
      <c r="C29" s="884"/>
      <c r="D29" s="884"/>
      <c r="E29" s="884"/>
      <c r="F29" s="884"/>
      <c r="G29" s="884"/>
      <c r="H29" s="884"/>
      <c r="I29" s="884"/>
      <c r="J29" s="429"/>
      <c r="K29" s="429"/>
      <c r="L29" s="432"/>
      <c r="M29" s="432"/>
      <c r="N29" s="884" t="s">
        <v>7</v>
      </c>
      <c r="O29" s="884"/>
      <c r="P29" s="884"/>
      <c r="Q29" s="884"/>
      <c r="R29" s="884"/>
      <c r="S29" s="884"/>
      <c r="T29" s="884"/>
      <c r="U29" s="884"/>
      <c r="V29" s="429"/>
      <c r="W29" s="433"/>
      <c r="X29" s="448"/>
      <c r="Y29" s="448"/>
      <c r="Z29" s="363"/>
      <c r="AA29" s="363" t="s">
        <v>23</v>
      </c>
      <c r="AB29" s="363">
        <v>5201837.432310001</v>
      </c>
      <c r="AC29" s="363">
        <v>6096674.198769995</v>
      </c>
      <c r="AD29" s="363">
        <v>5973660.4480999978</v>
      </c>
      <c r="AE29" s="363">
        <v>10600760.050829997</v>
      </c>
      <c r="AF29" s="363">
        <v>20623961.739350032</v>
      </c>
      <c r="AG29" s="363">
        <v>15698922.380349996</v>
      </c>
      <c r="AH29" s="363">
        <v>15514086.930709973</v>
      </c>
      <c r="AI29" s="363">
        <v>6647856.4427599972</v>
      </c>
      <c r="AJ29" s="363">
        <v>86357759.623179853</v>
      </c>
      <c r="AK29" s="448"/>
      <c r="AL29" s="363" t="s">
        <v>22</v>
      </c>
      <c r="AM29" s="363">
        <v>634825.26022999943</v>
      </c>
      <c r="AN29" s="363">
        <v>416385.78729000007</v>
      </c>
      <c r="AO29" s="363">
        <v>304386.81573999999</v>
      </c>
      <c r="AP29" s="363">
        <v>500936.54943000013</v>
      </c>
      <c r="AQ29" s="363">
        <v>800141.67098999815</v>
      </c>
      <c r="AR29" s="363">
        <v>658583.17304999998</v>
      </c>
      <c r="AS29" s="363">
        <v>811570.88272000058</v>
      </c>
      <c r="AT29" s="363">
        <v>400850.73986999993</v>
      </c>
      <c r="AU29" s="363">
        <v>4527680.8793199994</v>
      </c>
    </row>
    <row r="30" spans="1:47" x14ac:dyDescent="0.2">
      <c r="A30" s="885" t="s">
        <v>17</v>
      </c>
      <c r="B30" s="887" t="s">
        <v>34</v>
      </c>
      <c r="C30" s="888"/>
      <c r="D30" s="888"/>
      <c r="E30" s="888"/>
      <c r="F30" s="888"/>
      <c r="G30" s="888"/>
      <c r="H30" s="888"/>
      <c r="I30" s="889"/>
      <c r="J30" s="890" t="s">
        <v>99</v>
      </c>
      <c r="K30" s="892" t="s">
        <v>101</v>
      </c>
      <c r="L30" s="432"/>
      <c r="M30" s="885" t="s">
        <v>17</v>
      </c>
      <c r="N30" s="887" t="s">
        <v>34</v>
      </c>
      <c r="O30" s="888"/>
      <c r="P30" s="888"/>
      <c r="Q30" s="888"/>
      <c r="R30" s="888"/>
      <c r="S30" s="888"/>
      <c r="T30" s="888"/>
      <c r="U30" s="889"/>
      <c r="V30" s="890" t="s">
        <v>99</v>
      </c>
      <c r="W30" s="892" t="s">
        <v>95</v>
      </c>
      <c r="X30" s="448"/>
      <c r="Y30" s="448"/>
      <c r="Z30" s="363"/>
      <c r="AA30" s="448"/>
      <c r="AB30" s="448"/>
      <c r="AC30" s="448"/>
      <c r="AD30" s="448"/>
      <c r="AE30" s="448"/>
      <c r="AF30" s="448"/>
      <c r="AG30" s="448"/>
      <c r="AH30" s="448"/>
      <c r="AI30" s="448"/>
      <c r="AJ30" s="448"/>
      <c r="AK30" s="448"/>
      <c r="AL30" s="448"/>
      <c r="AM30" s="448"/>
      <c r="AN30" s="448"/>
      <c r="AO30" s="448"/>
      <c r="AP30" s="448"/>
      <c r="AQ30" s="448"/>
      <c r="AR30" s="448"/>
      <c r="AS30" s="448"/>
      <c r="AT30" s="448"/>
      <c r="AU30" s="448"/>
    </row>
    <row r="31" spans="1:47" x14ac:dyDescent="0.2">
      <c r="A31" s="886" t="s">
        <v>17</v>
      </c>
      <c r="B31" s="434" t="s">
        <v>124</v>
      </c>
      <c r="C31" s="435" t="s">
        <v>125</v>
      </c>
      <c r="D31" s="435" t="s">
        <v>126</v>
      </c>
      <c r="E31" s="435" t="s">
        <v>127</v>
      </c>
      <c r="F31" s="435" t="s">
        <v>128</v>
      </c>
      <c r="G31" s="435" t="s">
        <v>38</v>
      </c>
      <c r="H31" s="435" t="s">
        <v>39</v>
      </c>
      <c r="I31" s="436" t="s">
        <v>40</v>
      </c>
      <c r="J31" s="891" t="s">
        <v>99</v>
      </c>
      <c r="K31" s="893"/>
      <c r="L31" s="437"/>
      <c r="M31" s="886" t="s">
        <v>17</v>
      </c>
      <c r="N31" s="434" t="s">
        <v>124</v>
      </c>
      <c r="O31" s="435" t="s">
        <v>125</v>
      </c>
      <c r="P31" s="435" t="s">
        <v>126</v>
      </c>
      <c r="Q31" s="435" t="s">
        <v>127</v>
      </c>
      <c r="R31" s="435" t="s">
        <v>128</v>
      </c>
      <c r="S31" s="435" t="s">
        <v>38</v>
      </c>
      <c r="T31" s="435" t="s">
        <v>39</v>
      </c>
      <c r="U31" s="436" t="s">
        <v>40</v>
      </c>
      <c r="V31" s="891" t="s">
        <v>99</v>
      </c>
      <c r="W31" s="893"/>
      <c r="X31" s="448"/>
      <c r="Y31" s="448"/>
      <c r="Z31" s="448"/>
      <c r="AA31" s="363" t="s">
        <v>24</v>
      </c>
      <c r="AB31" s="363">
        <v>9729194.7872400023</v>
      </c>
      <c r="AC31" s="363">
        <v>12474098.657359999</v>
      </c>
      <c r="AD31" s="363">
        <v>13060118.497800022</v>
      </c>
      <c r="AE31" s="363">
        <v>24469124.135119971</v>
      </c>
      <c r="AF31" s="363">
        <v>50224182.038480014</v>
      </c>
      <c r="AG31" s="363">
        <v>36818388.363609977</v>
      </c>
      <c r="AH31" s="363">
        <v>31783516.115190014</v>
      </c>
      <c r="AI31" s="363">
        <v>12139292.415759996</v>
      </c>
      <c r="AJ31" s="363">
        <v>190697915.01056024</v>
      </c>
      <c r="AK31" s="448"/>
      <c r="AL31" s="363" t="s">
        <v>23</v>
      </c>
      <c r="AM31" s="363">
        <v>892401.81784999988</v>
      </c>
      <c r="AN31" s="363">
        <v>717762.79592999909</v>
      </c>
      <c r="AO31" s="363">
        <v>520262.33906000032</v>
      </c>
      <c r="AP31" s="363">
        <v>956854.35294999927</v>
      </c>
      <c r="AQ31" s="363">
        <v>2303259.4719299995</v>
      </c>
      <c r="AR31" s="363">
        <v>2235337.1092000003</v>
      </c>
      <c r="AS31" s="363">
        <v>2426971.0891300016</v>
      </c>
      <c r="AT31" s="363">
        <v>1098424.8502900007</v>
      </c>
      <c r="AU31" s="363">
        <v>11151273.826340003</v>
      </c>
    </row>
    <row r="32" spans="1:47" x14ac:dyDescent="0.2">
      <c r="A32" s="438" t="s">
        <v>22</v>
      </c>
      <c r="B32" s="439">
        <v>1.0222843511707729</v>
      </c>
      <c r="C32" s="440">
        <v>0.91183189529071784</v>
      </c>
      <c r="D32" s="440">
        <v>0.60044822210367366</v>
      </c>
      <c r="E32" s="440">
        <v>2.6655493961170502</v>
      </c>
      <c r="F32" s="440">
        <v>0.67105734416226448</v>
      </c>
      <c r="G32" s="440">
        <v>0.73743008499334006</v>
      </c>
      <c r="H32" s="440">
        <v>0.7715955273931665</v>
      </c>
      <c r="I32" s="440">
        <v>0.45955139397063266</v>
      </c>
      <c r="J32" s="441">
        <v>0.81683039501810595</v>
      </c>
      <c r="K32" s="442">
        <v>9.4355609999999999</v>
      </c>
      <c r="L32" s="443"/>
      <c r="M32" s="444" t="s">
        <v>22</v>
      </c>
      <c r="N32" s="445">
        <v>1.3465383864430547</v>
      </c>
      <c r="O32" s="445">
        <v>1.632073508590828</v>
      </c>
      <c r="P32" s="445">
        <v>0.42894706364287444</v>
      </c>
      <c r="Q32" s="445">
        <v>2.3090082809433339</v>
      </c>
      <c r="R32" s="445">
        <v>0.92543964166977066</v>
      </c>
      <c r="S32" s="445">
        <v>0.89495936511582774</v>
      </c>
      <c r="T32" s="445">
        <v>0.8995296102659458</v>
      </c>
      <c r="U32" s="445">
        <v>0.55827984843209622</v>
      </c>
      <c r="V32" s="473">
        <v>0.93043325826939927</v>
      </c>
      <c r="W32" s="474">
        <v>69</v>
      </c>
      <c r="X32" s="448"/>
      <c r="Y32" s="448"/>
      <c r="Z32" s="448"/>
      <c r="AA32" s="363" t="s">
        <v>25</v>
      </c>
      <c r="AB32" s="363">
        <v>12471790.152969992</v>
      </c>
      <c r="AC32" s="363">
        <v>15067993.698360002</v>
      </c>
      <c r="AD32" s="363">
        <v>15489492.318840018</v>
      </c>
      <c r="AE32" s="363">
        <v>33202759.044409938</v>
      </c>
      <c r="AF32" s="363">
        <v>78802411.662869737</v>
      </c>
      <c r="AG32" s="363">
        <v>52544109.353080109</v>
      </c>
      <c r="AH32" s="363">
        <v>40760869.476520039</v>
      </c>
      <c r="AI32" s="363">
        <v>13278075.375349995</v>
      </c>
      <c r="AJ32" s="363">
        <v>261617501.08240107</v>
      </c>
      <c r="AK32" s="448"/>
      <c r="AL32" s="363" t="s">
        <v>24</v>
      </c>
      <c r="AM32" s="363">
        <v>1148382.03308</v>
      </c>
      <c r="AN32" s="363">
        <v>1201279.8791599986</v>
      </c>
      <c r="AO32" s="363">
        <v>1118663.9638</v>
      </c>
      <c r="AP32" s="363">
        <v>2177144.5074000019</v>
      </c>
      <c r="AQ32" s="363">
        <v>5808991.3671400072</v>
      </c>
      <c r="AR32" s="363">
        <v>5863579.7179800002</v>
      </c>
      <c r="AS32" s="363">
        <v>5729565.1680999938</v>
      </c>
      <c r="AT32" s="363">
        <v>2303733.5551100019</v>
      </c>
      <c r="AU32" s="363">
        <v>25351340.191770017</v>
      </c>
    </row>
    <row r="33" spans="1:47" x14ac:dyDescent="0.2">
      <c r="A33" s="438" t="s">
        <v>23</v>
      </c>
      <c r="B33" s="447">
        <v>1.3351174517082087</v>
      </c>
      <c r="C33" s="440">
        <v>0.60960540439172528</v>
      </c>
      <c r="D33" s="440">
        <v>1.5159278937767067</v>
      </c>
      <c r="E33" s="440">
        <v>0.47571914897166911</v>
      </c>
      <c r="F33" s="440">
        <v>0.85980925497021043</v>
      </c>
      <c r="G33" s="440">
        <v>0.86217891948850878</v>
      </c>
      <c r="H33" s="440">
        <v>1.2130479346266443</v>
      </c>
      <c r="I33" s="440">
        <v>1.0202182390326349</v>
      </c>
      <c r="J33" s="441">
        <v>0.96950741760683579</v>
      </c>
      <c r="K33" s="442">
        <v>36.344484999999999</v>
      </c>
      <c r="L33" s="443"/>
      <c r="M33" s="444" t="s">
        <v>23</v>
      </c>
      <c r="N33" s="445">
        <v>1.4652720068156035</v>
      </c>
      <c r="O33" s="445">
        <v>1.067167523957909</v>
      </c>
      <c r="P33" s="445">
        <v>1.568559787616999</v>
      </c>
      <c r="Q33" s="445">
        <v>0.5970734869518145</v>
      </c>
      <c r="R33" s="445">
        <v>0.80900650764834836</v>
      </c>
      <c r="S33" s="445">
        <v>0.9367192055122403</v>
      </c>
      <c r="T33" s="445">
        <v>1.1513907043349663</v>
      </c>
      <c r="U33" s="445">
        <v>0.95231156968087616</v>
      </c>
      <c r="V33" s="473">
        <v>0.9793662162261545</v>
      </c>
      <c r="W33" s="474">
        <v>221</v>
      </c>
      <c r="X33" s="448"/>
      <c r="Y33" s="448"/>
      <c r="Z33" s="448"/>
      <c r="AA33" s="363" t="s">
        <v>129</v>
      </c>
      <c r="AB33" s="363">
        <v>11086800.691660017</v>
      </c>
      <c r="AC33" s="363">
        <v>13189405.305570001</v>
      </c>
      <c r="AD33" s="363">
        <v>15764236.916569987</v>
      </c>
      <c r="AE33" s="363">
        <v>36552160.404919982</v>
      </c>
      <c r="AF33" s="363">
        <v>84846861.726809964</v>
      </c>
      <c r="AG33" s="363">
        <v>51875823.057859942</v>
      </c>
      <c r="AH33" s="363">
        <v>35259335.537569962</v>
      </c>
      <c r="AI33" s="363">
        <v>9864654.3349900041</v>
      </c>
      <c r="AJ33" s="363">
        <v>258439277.97595087</v>
      </c>
      <c r="AK33" s="448"/>
      <c r="AL33" s="363" t="s">
        <v>25</v>
      </c>
      <c r="AM33" s="363">
        <v>1349568.7483299992</v>
      </c>
      <c r="AN33" s="363">
        <v>1526861.8939400008</v>
      </c>
      <c r="AO33" s="363">
        <v>1619833.6871699998</v>
      </c>
      <c r="AP33" s="363">
        <v>3920328.3208099995</v>
      </c>
      <c r="AQ33" s="363">
        <v>11291167.74409998</v>
      </c>
      <c r="AR33" s="363">
        <v>9365035.9933300018</v>
      </c>
      <c r="AS33" s="363">
        <v>8522781.8004600033</v>
      </c>
      <c r="AT33" s="363">
        <v>3167384.490759999</v>
      </c>
      <c r="AU33" s="363">
        <v>40762962.678900041</v>
      </c>
    </row>
    <row r="34" spans="1:47" x14ac:dyDescent="0.2">
      <c r="A34" s="438" t="s">
        <v>24</v>
      </c>
      <c r="B34" s="447">
        <v>0</v>
      </c>
      <c r="C34" s="440">
        <v>0.73106285558031603</v>
      </c>
      <c r="D34" s="440">
        <v>1.2279628344623434</v>
      </c>
      <c r="E34" s="440">
        <v>0.4894262124217626</v>
      </c>
      <c r="F34" s="440">
        <v>0.55240846047916992</v>
      </c>
      <c r="G34" s="440">
        <v>0.76954071438982707</v>
      </c>
      <c r="H34" s="440">
        <v>0.95275956290548058</v>
      </c>
      <c r="I34" s="440">
        <v>1.0473891274860936</v>
      </c>
      <c r="J34" s="441">
        <v>0.79526444787219142</v>
      </c>
      <c r="K34" s="442">
        <v>70.726230000000001</v>
      </c>
      <c r="L34" s="443"/>
      <c r="M34" s="444" t="s">
        <v>24</v>
      </c>
      <c r="N34" s="445">
        <v>0</v>
      </c>
      <c r="O34" s="445">
        <v>1.2487113992088748</v>
      </c>
      <c r="P34" s="445">
        <v>1.0577558182446438</v>
      </c>
      <c r="Q34" s="445">
        <v>0.63349878209859234</v>
      </c>
      <c r="R34" s="445">
        <v>0.63962670503250596</v>
      </c>
      <c r="S34" s="445">
        <v>0.84065587240159489</v>
      </c>
      <c r="T34" s="445">
        <v>0.98009721567670416</v>
      </c>
      <c r="U34" s="445">
        <v>1.0559719083313117</v>
      </c>
      <c r="V34" s="473">
        <v>0.88291123478363354</v>
      </c>
      <c r="W34" s="474">
        <v>435</v>
      </c>
      <c r="X34" s="448"/>
      <c r="Y34" s="448"/>
      <c r="Z34" s="448"/>
      <c r="AA34" s="363" t="s">
        <v>130</v>
      </c>
      <c r="AB34" s="363">
        <v>8658541.4622800015</v>
      </c>
      <c r="AC34" s="363">
        <v>12474943.282599984</v>
      </c>
      <c r="AD34" s="363">
        <v>16045272.375550028</v>
      </c>
      <c r="AE34" s="363">
        <v>34889825.595450036</v>
      </c>
      <c r="AF34" s="363">
        <v>78307211.904160172</v>
      </c>
      <c r="AG34" s="363">
        <v>40822937.251590043</v>
      </c>
      <c r="AH34" s="363">
        <v>26696206.035760053</v>
      </c>
      <c r="AI34" s="363">
        <v>9342196.8747599963</v>
      </c>
      <c r="AJ34" s="363">
        <v>227237134.78214961</v>
      </c>
      <c r="AK34" s="448"/>
      <c r="AL34" s="363" t="s">
        <v>129</v>
      </c>
      <c r="AM34" s="363">
        <v>1328339.4762799998</v>
      </c>
      <c r="AN34" s="363">
        <v>2036988.302609999</v>
      </c>
      <c r="AO34" s="363">
        <v>2507788.2092100019</v>
      </c>
      <c r="AP34" s="363">
        <v>5638484.4665400004</v>
      </c>
      <c r="AQ34" s="363">
        <v>13363671.554990001</v>
      </c>
      <c r="AR34" s="363">
        <v>10426307.31605001</v>
      </c>
      <c r="AS34" s="363">
        <v>9693455.6540699825</v>
      </c>
      <c r="AT34" s="363">
        <v>3545923.390939997</v>
      </c>
      <c r="AU34" s="363">
        <v>48540958.37069004</v>
      </c>
    </row>
    <row r="35" spans="1:47" x14ac:dyDescent="0.2">
      <c r="A35" s="438" t="s">
        <v>25</v>
      </c>
      <c r="B35" s="447">
        <v>0.21369895076014297</v>
      </c>
      <c r="C35" s="440">
        <v>0.69492818147598046</v>
      </c>
      <c r="D35" s="440">
        <v>0.95557272679284921</v>
      </c>
      <c r="E35" s="440">
        <v>0.68963114587699093</v>
      </c>
      <c r="F35" s="440">
        <v>0.74037408143701888</v>
      </c>
      <c r="G35" s="440">
        <v>0.87678260972655997</v>
      </c>
      <c r="H35" s="440">
        <v>0.89439245769548281</v>
      </c>
      <c r="I35" s="440">
        <v>1.0255773977110669</v>
      </c>
      <c r="J35" s="441">
        <v>0.85075069532346848</v>
      </c>
      <c r="K35" s="442">
        <v>126.21146299999999</v>
      </c>
      <c r="L35" s="443"/>
      <c r="M35" s="444" t="s">
        <v>25</v>
      </c>
      <c r="N35" s="445">
        <v>0.49134194082523219</v>
      </c>
      <c r="O35" s="445">
        <v>0.74101724995530827</v>
      </c>
      <c r="P35" s="445">
        <v>1.0674766204828834</v>
      </c>
      <c r="Q35" s="445">
        <v>0.71045770053260671</v>
      </c>
      <c r="R35" s="445">
        <v>0.7413728586518018</v>
      </c>
      <c r="S35" s="445">
        <v>0.93644464175294495</v>
      </c>
      <c r="T35" s="445">
        <v>0.89655935386184982</v>
      </c>
      <c r="U35" s="445">
        <v>1.0462799850835154</v>
      </c>
      <c r="V35" s="473">
        <v>0.89821009882295422</v>
      </c>
      <c r="W35" s="474">
        <v>706</v>
      </c>
      <c r="X35" s="448"/>
      <c r="Y35" s="448"/>
      <c r="Z35" s="448"/>
      <c r="AA35" s="363" t="s">
        <v>131</v>
      </c>
      <c r="AB35" s="363">
        <v>6864016.2263400005</v>
      </c>
      <c r="AC35" s="363">
        <v>10811718.401099993</v>
      </c>
      <c r="AD35" s="363">
        <v>13710175.621000011</v>
      </c>
      <c r="AE35" s="363">
        <v>30177314.083600018</v>
      </c>
      <c r="AF35" s="363">
        <v>64925898.306360014</v>
      </c>
      <c r="AG35" s="363">
        <v>30039791.429549985</v>
      </c>
      <c r="AH35" s="363">
        <v>26002403.432710011</v>
      </c>
      <c r="AI35" s="363">
        <v>13409605.757239996</v>
      </c>
      <c r="AJ35" s="363">
        <v>195940923.25790018</v>
      </c>
      <c r="AK35" s="448"/>
      <c r="AL35" s="363" t="s">
        <v>130</v>
      </c>
      <c r="AM35" s="363">
        <v>1661119.0395899988</v>
      </c>
      <c r="AN35" s="363">
        <v>2358095.7624300006</v>
      </c>
      <c r="AO35" s="363">
        <v>2643934.0075699985</v>
      </c>
      <c r="AP35" s="363">
        <v>5587552.56702</v>
      </c>
      <c r="AQ35" s="363">
        <v>13002433.192910003</v>
      </c>
      <c r="AR35" s="363">
        <v>11516919.946909988</v>
      </c>
      <c r="AS35" s="363">
        <v>9172751.1169100031</v>
      </c>
      <c r="AT35" s="363">
        <v>3032164.8546799994</v>
      </c>
      <c r="AU35" s="363">
        <v>48974970.488019846</v>
      </c>
    </row>
    <row r="36" spans="1:47" x14ac:dyDescent="0.2">
      <c r="A36" s="438" t="s">
        <v>129</v>
      </c>
      <c r="B36" s="447">
        <v>0.28602354547808728</v>
      </c>
      <c r="C36" s="440">
        <v>1.0421419463158146</v>
      </c>
      <c r="D36" s="440">
        <v>0.70507436441967819</v>
      </c>
      <c r="E36" s="440">
        <v>0.79873797024542414</v>
      </c>
      <c r="F36" s="440">
        <v>0.8040432325228527</v>
      </c>
      <c r="G36" s="440">
        <v>0.75056767833140325</v>
      </c>
      <c r="H36" s="440">
        <v>0.84646742795213825</v>
      </c>
      <c r="I36" s="440">
        <v>0.89649622928268602</v>
      </c>
      <c r="J36" s="441">
        <v>0.80947442279348936</v>
      </c>
      <c r="K36" s="442">
        <v>151.90597199999999</v>
      </c>
      <c r="L36" s="443"/>
      <c r="M36" s="444" t="s">
        <v>129</v>
      </c>
      <c r="N36" s="445">
        <v>0.41640381176049329</v>
      </c>
      <c r="O36" s="445">
        <v>1.1264534065077509</v>
      </c>
      <c r="P36" s="445">
        <v>0.89410549774294545</v>
      </c>
      <c r="Q36" s="445">
        <v>0.92761119591187957</v>
      </c>
      <c r="R36" s="445">
        <v>0.87271987081123126</v>
      </c>
      <c r="S36" s="445">
        <v>0.86653332248010229</v>
      </c>
      <c r="T36" s="445">
        <v>0.90939157396057801</v>
      </c>
      <c r="U36" s="445">
        <v>1.007151193117463</v>
      </c>
      <c r="V36" s="473">
        <v>0.90687433339191259</v>
      </c>
      <c r="W36" s="474">
        <v>879</v>
      </c>
      <c r="X36" s="448"/>
      <c r="Y36" s="448"/>
      <c r="Z36" s="448"/>
      <c r="AA36" s="363" t="s">
        <v>132</v>
      </c>
      <c r="AB36" s="363">
        <v>5612040.2600900009</v>
      </c>
      <c r="AC36" s="363">
        <v>8912700.3420299925</v>
      </c>
      <c r="AD36" s="363">
        <v>11507627.149240015</v>
      </c>
      <c r="AE36" s="363">
        <v>24291109.906629998</v>
      </c>
      <c r="AF36" s="363">
        <v>52991630.839559913</v>
      </c>
      <c r="AG36" s="363">
        <v>29516360.61462</v>
      </c>
      <c r="AH36" s="363">
        <v>35258071.894019961</v>
      </c>
      <c r="AI36" s="363">
        <v>18693620.360109977</v>
      </c>
      <c r="AJ36" s="363">
        <v>186783161.3663002</v>
      </c>
      <c r="AK36" s="448"/>
      <c r="AL36" s="363" t="s">
        <v>131</v>
      </c>
      <c r="AM36" s="363">
        <v>1244613.0602000011</v>
      </c>
      <c r="AN36" s="363">
        <v>1758974.3540100006</v>
      </c>
      <c r="AO36" s="363">
        <v>2104844.3838499994</v>
      </c>
      <c r="AP36" s="363">
        <v>5281036.5078699971</v>
      </c>
      <c r="AQ36" s="363">
        <v>12781955.952040015</v>
      </c>
      <c r="AR36" s="363">
        <v>8585220.631959999</v>
      </c>
      <c r="AS36" s="363">
        <v>9891221.8899600022</v>
      </c>
      <c r="AT36" s="363">
        <v>3886941.0170399998</v>
      </c>
      <c r="AU36" s="363">
        <v>45534807.79693006</v>
      </c>
    </row>
    <row r="37" spans="1:47" x14ac:dyDescent="0.2">
      <c r="A37" s="438" t="s">
        <v>130</v>
      </c>
      <c r="B37" s="447">
        <v>1.3257734020980496</v>
      </c>
      <c r="C37" s="440">
        <v>0.61102834656302818</v>
      </c>
      <c r="D37" s="440">
        <v>0.47921749005895603</v>
      </c>
      <c r="E37" s="440">
        <v>0.8826510205584791</v>
      </c>
      <c r="F37" s="440">
        <v>0.81937219161061869</v>
      </c>
      <c r="G37" s="440">
        <v>1.0906838613067769</v>
      </c>
      <c r="H37" s="440">
        <v>1.0125941561457987</v>
      </c>
      <c r="I37" s="440">
        <v>0.85021127748846892</v>
      </c>
      <c r="J37" s="441">
        <v>0.92002828660974001</v>
      </c>
      <c r="K37" s="442">
        <v>185.35040799999999</v>
      </c>
      <c r="L37" s="443"/>
      <c r="M37" s="444" t="s">
        <v>130</v>
      </c>
      <c r="N37" s="445">
        <v>1.3294626976507395</v>
      </c>
      <c r="O37" s="445">
        <v>0.89797667894699651</v>
      </c>
      <c r="P37" s="445">
        <v>0.85891186500850281</v>
      </c>
      <c r="Q37" s="445">
        <v>0.85641551567989826</v>
      </c>
      <c r="R37" s="445">
        <v>0.88080617299970487</v>
      </c>
      <c r="S37" s="445">
        <v>0.90744097973619786</v>
      </c>
      <c r="T37" s="445">
        <v>0.90290704100930874</v>
      </c>
      <c r="U37" s="445">
        <v>1.044662562384987</v>
      </c>
      <c r="V37" s="473">
        <v>0.92112032781678055</v>
      </c>
      <c r="W37" s="474">
        <v>917</v>
      </c>
      <c r="X37" s="448"/>
      <c r="Y37" s="448"/>
      <c r="Z37" s="448"/>
      <c r="AA37" s="363" t="s">
        <v>133</v>
      </c>
      <c r="AB37" s="363">
        <v>4185112.432990002</v>
      </c>
      <c r="AC37" s="363">
        <v>7061221.9114499958</v>
      </c>
      <c r="AD37" s="363">
        <v>8914147.9657300096</v>
      </c>
      <c r="AE37" s="363">
        <v>19259865.030540001</v>
      </c>
      <c r="AF37" s="363">
        <v>49396666.519429855</v>
      </c>
      <c r="AG37" s="363">
        <v>48880271.595940009</v>
      </c>
      <c r="AH37" s="363">
        <v>51866142.205249995</v>
      </c>
      <c r="AI37" s="363">
        <v>20096147.967180002</v>
      </c>
      <c r="AJ37" s="363">
        <v>209659575.62851003</v>
      </c>
      <c r="AK37" s="448"/>
      <c r="AL37" s="363" t="s">
        <v>132</v>
      </c>
      <c r="AM37" s="363">
        <v>946200.51863000006</v>
      </c>
      <c r="AN37" s="363">
        <v>1544198.3403599996</v>
      </c>
      <c r="AO37" s="363">
        <v>1775986.3450499999</v>
      </c>
      <c r="AP37" s="363">
        <v>4533141.1125800014</v>
      </c>
      <c r="AQ37" s="363">
        <v>10701803.187680004</v>
      </c>
      <c r="AR37" s="363">
        <v>9003904.1936400048</v>
      </c>
      <c r="AS37" s="363">
        <v>12216196.6229</v>
      </c>
      <c r="AT37" s="363">
        <v>3993164.5646199994</v>
      </c>
      <c r="AU37" s="363">
        <v>44714594.885459997</v>
      </c>
    </row>
    <row r="38" spans="1:47" x14ac:dyDescent="0.2">
      <c r="A38" s="438" t="s">
        <v>131</v>
      </c>
      <c r="B38" s="447">
        <v>1.038325380319153</v>
      </c>
      <c r="C38" s="440">
        <v>1.8110178563196666</v>
      </c>
      <c r="D38" s="440">
        <v>0.68697801375858569</v>
      </c>
      <c r="E38" s="440">
        <v>0.65683921499195719</v>
      </c>
      <c r="F38" s="440">
        <v>0.99247749791335438</v>
      </c>
      <c r="G38" s="440">
        <v>0.83944422983167244</v>
      </c>
      <c r="H38" s="440">
        <v>0.86296772029678859</v>
      </c>
      <c r="I38" s="440">
        <v>1.2186217709018694</v>
      </c>
      <c r="J38" s="441">
        <v>0.95406172706105052</v>
      </c>
      <c r="K38" s="442">
        <v>178.94720699999999</v>
      </c>
      <c r="L38" s="443"/>
      <c r="M38" s="444" t="s">
        <v>131</v>
      </c>
      <c r="N38" s="445">
        <v>1.81964798430889</v>
      </c>
      <c r="O38" s="445">
        <v>1.5246360664389516</v>
      </c>
      <c r="P38" s="445">
        <v>1.1187541553725766</v>
      </c>
      <c r="Q38" s="445">
        <v>0.97762686541629429</v>
      </c>
      <c r="R38" s="445">
        <v>0.89896671707931119</v>
      </c>
      <c r="S38" s="445">
        <v>0.95307936102126734</v>
      </c>
      <c r="T38" s="445">
        <v>0.99655844768581936</v>
      </c>
      <c r="U38" s="445">
        <v>1.1593140115771532</v>
      </c>
      <c r="V38" s="473">
        <v>1.0039608138675162</v>
      </c>
      <c r="W38" s="474">
        <v>879</v>
      </c>
      <c r="X38" s="448"/>
      <c r="Y38" s="448"/>
      <c r="Z38" s="448"/>
      <c r="AA38" s="363" t="s">
        <v>134</v>
      </c>
      <c r="AB38" s="363">
        <v>4941087.8109800024</v>
      </c>
      <c r="AC38" s="363">
        <v>7720037.117759997</v>
      </c>
      <c r="AD38" s="363">
        <v>9157542.7668600176</v>
      </c>
      <c r="AE38" s="363">
        <v>19369281.743140001</v>
      </c>
      <c r="AF38" s="363">
        <v>69587061.314700171</v>
      </c>
      <c r="AG38" s="363">
        <v>85263599.548280001</v>
      </c>
      <c r="AH38" s="363">
        <v>66015995.557279982</v>
      </c>
      <c r="AI38" s="363">
        <v>14144250.869449988</v>
      </c>
      <c r="AJ38" s="363">
        <v>276198856.72844958</v>
      </c>
      <c r="AK38" s="448"/>
      <c r="AL38" s="363" t="s">
        <v>133</v>
      </c>
      <c r="AM38" s="363">
        <v>789654.35733999987</v>
      </c>
      <c r="AN38" s="363">
        <v>1722439.5937800005</v>
      </c>
      <c r="AO38" s="363">
        <v>2779345.7912999992</v>
      </c>
      <c r="AP38" s="363">
        <v>4384810.1176999975</v>
      </c>
      <c r="AQ38" s="363">
        <v>10064156.179560006</v>
      </c>
      <c r="AR38" s="363">
        <v>11261516.315189987</v>
      </c>
      <c r="AS38" s="363">
        <v>16146898.820200002</v>
      </c>
      <c r="AT38" s="363">
        <v>4218872.4979100004</v>
      </c>
      <c r="AU38" s="363">
        <v>51367693.672979929</v>
      </c>
    </row>
    <row r="39" spans="1:47" x14ac:dyDescent="0.2">
      <c r="A39" s="438" t="s">
        <v>132</v>
      </c>
      <c r="B39" s="447">
        <v>0.60673247310124179</v>
      </c>
      <c r="C39" s="440">
        <v>3.7441318282454472</v>
      </c>
      <c r="D39" s="440">
        <v>0.8024080041358268</v>
      </c>
      <c r="E39" s="440">
        <v>0.63266649192579449</v>
      </c>
      <c r="F39" s="440">
        <v>0.78918804114566421</v>
      </c>
      <c r="G39" s="440">
        <v>0.87198630041898351</v>
      </c>
      <c r="H39" s="440">
        <v>1.5565272453578691</v>
      </c>
      <c r="I39" s="440">
        <v>1.0954640429167355</v>
      </c>
      <c r="J39" s="441">
        <v>1.0463164980210218</v>
      </c>
      <c r="K39" s="442">
        <v>194.60895400000001</v>
      </c>
      <c r="L39" s="443"/>
      <c r="M39" s="444" t="s">
        <v>132</v>
      </c>
      <c r="N39" s="445">
        <v>1.2368752079496457</v>
      </c>
      <c r="O39" s="445">
        <v>1.4006171118995037</v>
      </c>
      <c r="P39" s="445">
        <v>1.3851886396062376</v>
      </c>
      <c r="Q39" s="445">
        <v>0.84877301216181655</v>
      </c>
      <c r="R39" s="445">
        <v>0.84311514357988437</v>
      </c>
      <c r="S39" s="445">
        <v>0.93659567998450111</v>
      </c>
      <c r="T39" s="445">
        <v>1.3463915847092205</v>
      </c>
      <c r="U39" s="445">
        <v>1.1568257046407162</v>
      </c>
      <c r="V39" s="473">
        <v>1.0299819664341479</v>
      </c>
      <c r="W39" s="474">
        <v>777</v>
      </c>
      <c r="X39" s="448"/>
      <c r="Y39" s="448"/>
      <c r="Z39" s="448"/>
      <c r="AA39" s="363" t="s">
        <v>135</v>
      </c>
      <c r="AB39" s="363">
        <v>9904740.7406699993</v>
      </c>
      <c r="AC39" s="363">
        <v>11325183.976000007</v>
      </c>
      <c r="AD39" s="363">
        <v>12545154.128050003</v>
      </c>
      <c r="AE39" s="363">
        <v>25181176.899710018</v>
      </c>
      <c r="AF39" s="363">
        <v>86542391.391380146</v>
      </c>
      <c r="AG39" s="363">
        <v>94007178.664619878</v>
      </c>
      <c r="AH39" s="363">
        <v>50080063.843060009</v>
      </c>
      <c r="AI39" s="363">
        <v>5432935.53462</v>
      </c>
      <c r="AJ39" s="363">
        <v>295018825.17811024</v>
      </c>
      <c r="AK39" s="448"/>
      <c r="AL39" s="363" t="s">
        <v>134</v>
      </c>
      <c r="AM39" s="363">
        <v>810184.81056999997</v>
      </c>
      <c r="AN39" s="363">
        <v>1347819.5091300001</v>
      </c>
      <c r="AO39" s="363">
        <v>1279151.7092600001</v>
      </c>
      <c r="AP39" s="363">
        <v>2548535.8047300004</v>
      </c>
      <c r="AQ39" s="363">
        <v>8707168.592269998</v>
      </c>
      <c r="AR39" s="363">
        <v>11419356.950260004</v>
      </c>
      <c r="AS39" s="363">
        <v>17166295.830889996</v>
      </c>
      <c r="AT39" s="363">
        <v>2392306.6328799995</v>
      </c>
      <c r="AU39" s="363">
        <v>45670819.839990005</v>
      </c>
    </row>
    <row r="40" spans="1:47" x14ac:dyDescent="0.2">
      <c r="A40" s="438" t="s">
        <v>133</v>
      </c>
      <c r="B40" s="447">
        <v>2.0280990412698139</v>
      </c>
      <c r="C40" s="440">
        <v>1.3112530396747322</v>
      </c>
      <c r="D40" s="440">
        <v>0.3309480340036115</v>
      </c>
      <c r="E40" s="440">
        <v>0.38859690924289148</v>
      </c>
      <c r="F40" s="440">
        <v>0.816960074892086</v>
      </c>
      <c r="G40" s="440">
        <v>1.0906206241135743</v>
      </c>
      <c r="H40" s="440">
        <v>1.2677078244962419</v>
      </c>
      <c r="I40" s="440">
        <v>1.1069056588481219</v>
      </c>
      <c r="J40" s="441">
        <v>1.0093074472605466</v>
      </c>
      <c r="K40" s="442">
        <v>219.15274700000001</v>
      </c>
      <c r="L40" s="443"/>
      <c r="M40" s="444" t="s">
        <v>133</v>
      </c>
      <c r="N40" s="445">
        <v>2.098184545821729</v>
      </c>
      <c r="O40" s="445">
        <v>1.4663011910947903</v>
      </c>
      <c r="P40" s="445">
        <v>0.615118884026716</v>
      </c>
      <c r="Q40" s="445">
        <v>0.71883579818705445</v>
      </c>
      <c r="R40" s="445">
        <v>0.83968831484381534</v>
      </c>
      <c r="S40" s="445">
        <v>1.1696518594351106</v>
      </c>
      <c r="T40" s="445">
        <v>1.2204036271029786</v>
      </c>
      <c r="U40" s="445">
        <v>1.0823368358409293</v>
      </c>
      <c r="V40" s="473">
        <v>1.0400147939856565</v>
      </c>
      <c r="W40" s="474">
        <v>694</v>
      </c>
      <c r="X40" s="448"/>
      <c r="Y40" s="448"/>
      <c r="Z40" s="448"/>
      <c r="AA40" s="363" t="s">
        <v>136</v>
      </c>
      <c r="AB40" s="363">
        <v>16466607.353269992</v>
      </c>
      <c r="AC40" s="363">
        <v>20019081.795719992</v>
      </c>
      <c r="AD40" s="363">
        <v>19637380.054159999</v>
      </c>
      <c r="AE40" s="363">
        <v>31437387.392380022</v>
      </c>
      <c r="AF40" s="363">
        <v>98725404.750269994</v>
      </c>
      <c r="AG40" s="363">
        <v>79445043.557539955</v>
      </c>
      <c r="AH40" s="363">
        <v>16338077.855470007</v>
      </c>
      <c r="AI40" s="363">
        <v>388583.26377999998</v>
      </c>
      <c r="AJ40" s="363">
        <v>282457566.02259028</v>
      </c>
      <c r="AK40" s="448"/>
      <c r="AL40" s="363" t="s">
        <v>135</v>
      </c>
      <c r="AM40" s="363">
        <v>1048499.4372700001</v>
      </c>
      <c r="AN40" s="363">
        <v>1545336.6528500004</v>
      </c>
      <c r="AO40" s="363">
        <v>1529948.5049999994</v>
      </c>
      <c r="AP40" s="363">
        <v>3129187.0476600006</v>
      </c>
      <c r="AQ40" s="363">
        <v>10383161.218520004</v>
      </c>
      <c r="AR40" s="363">
        <v>9836661.2856699955</v>
      </c>
      <c r="AS40" s="363">
        <v>10349101.993980002</v>
      </c>
      <c r="AT40" s="363">
        <v>864549.01376999996</v>
      </c>
      <c r="AU40" s="363">
        <v>38686445.154719979</v>
      </c>
    </row>
    <row r="41" spans="1:47" x14ac:dyDescent="0.2">
      <c r="A41" s="438" t="s">
        <v>134</v>
      </c>
      <c r="B41" s="447">
        <v>1.2345594758375016</v>
      </c>
      <c r="C41" s="440">
        <v>0.37328665210526968</v>
      </c>
      <c r="D41" s="440">
        <v>0.36722831208201201</v>
      </c>
      <c r="E41" s="440">
        <v>0.33795894472431637</v>
      </c>
      <c r="F41" s="440">
        <v>1.2934298900524399</v>
      </c>
      <c r="G41" s="440">
        <v>1.2747722776439909</v>
      </c>
      <c r="H41" s="440">
        <v>1.2542795782251548</v>
      </c>
      <c r="I41" s="440">
        <v>1.2067058771725783</v>
      </c>
      <c r="J41" s="441">
        <v>1.1599251635043584</v>
      </c>
      <c r="K41" s="442">
        <v>251.235443</v>
      </c>
      <c r="L41" s="443"/>
      <c r="M41" s="444" t="s">
        <v>134</v>
      </c>
      <c r="N41" s="445">
        <v>1.2741093338701577</v>
      </c>
      <c r="O41" s="445">
        <v>0.77928453886486837</v>
      </c>
      <c r="P41" s="445">
        <v>0.972176313896289</v>
      </c>
      <c r="Q41" s="445">
        <v>0.6349293986114366</v>
      </c>
      <c r="R41" s="445">
        <v>0.79336166618496218</v>
      </c>
      <c r="S41" s="445">
        <v>1.1249403781599583</v>
      </c>
      <c r="T41" s="445">
        <v>1.125571083238083</v>
      </c>
      <c r="U41" s="445">
        <v>1.0235297408498978</v>
      </c>
      <c r="V41" s="473">
        <v>1.0001149877537701</v>
      </c>
      <c r="W41" s="474">
        <v>589</v>
      </c>
      <c r="X41" s="448"/>
      <c r="Y41" s="448"/>
      <c r="Z41" s="448"/>
      <c r="AA41" s="363" t="s">
        <v>137</v>
      </c>
      <c r="AB41" s="363">
        <v>12866217.021</v>
      </c>
      <c r="AC41" s="363">
        <v>19563280.084950015</v>
      </c>
      <c r="AD41" s="363">
        <v>22584776.054800015</v>
      </c>
      <c r="AE41" s="363">
        <v>40700429.616429985</v>
      </c>
      <c r="AF41" s="363">
        <v>82834813.978030071</v>
      </c>
      <c r="AG41" s="363">
        <v>32713989.246200006</v>
      </c>
      <c r="AH41" s="363">
        <v>3816634.8047099994</v>
      </c>
      <c r="AI41" s="363">
        <v>399860.13965000003</v>
      </c>
      <c r="AJ41" s="363">
        <v>215480000.9457702</v>
      </c>
      <c r="AK41" s="448"/>
      <c r="AL41" s="363" t="s">
        <v>136</v>
      </c>
      <c r="AM41" s="363">
        <v>595853.03472000011</v>
      </c>
      <c r="AN41" s="363">
        <v>951790.73178000015</v>
      </c>
      <c r="AO41" s="363">
        <v>862509.72709000006</v>
      </c>
      <c r="AP41" s="363">
        <v>1466741.2889100006</v>
      </c>
      <c r="AQ41" s="363">
        <v>6198490.8933599973</v>
      </c>
      <c r="AR41" s="363">
        <v>5409497.1149700014</v>
      </c>
      <c r="AS41" s="363">
        <v>3917144.6709500006</v>
      </c>
      <c r="AT41" s="363">
        <v>200193.23912000001</v>
      </c>
      <c r="AU41" s="363">
        <v>19602220.7009</v>
      </c>
    </row>
    <row r="42" spans="1:47" x14ac:dyDescent="0.2">
      <c r="A42" s="438" t="s">
        <v>135</v>
      </c>
      <c r="B42" s="447">
        <v>0.74437945302538977</v>
      </c>
      <c r="C42" s="440">
        <v>1.7767682565424681</v>
      </c>
      <c r="D42" s="440">
        <v>0.20571985679701718</v>
      </c>
      <c r="E42" s="440">
        <v>0.47195908495394229</v>
      </c>
      <c r="F42" s="440">
        <v>0.81295873033509269</v>
      </c>
      <c r="G42" s="440">
        <v>0.82483776395268882</v>
      </c>
      <c r="H42" s="440">
        <v>0.91510076244472294</v>
      </c>
      <c r="I42" s="440">
        <v>0.52057403688889514</v>
      </c>
      <c r="J42" s="441">
        <v>0.78028364098965231</v>
      </c>
      <c r="K42" s="442">
        <v>171.71959699999999</v>
      </c>
      <c r="L42" s="443"/>
      <c r="M42" s="444" t="s">
        <v>135</v>
      </c>
      <c r="N42" s="445">
        <v>1.4314069776318803</v>
      </c>
      <c r="O42" s="445">
        <v>1.2568498315821226</v>
      </c>
      <c r="P42" s="445">
        <v>0.89155563084247602</v>
      </c>
      <c r="Q42" s="445">
        <v>0.84830503352395437</v>
      </c>
      <c r="R42" s="445">
        <v>0.94631362414404518</v>
      </c>
      <c r="S42" s="445">
        <v>0.91419791674694117</v>
      </c>
      <c r="T42" s="445">
        <v>0.93462769287335412</v>
      </c>
      <c r="U42" s="445">
        <v>0.75463613168269272</v>
      </c>
      <c r="V42" s="473">
        <v>0.90519665168672903</v>
      </c>
      <c r="W42" s="474">
        <v>396</v>
      </c>
      <c r="X42" s="448"/>
      <c r="Y42" s="448"/>
      <c r="Z42" s="448"/>
      <c r="AA42" s="363" t="s">
        <v>138</v>
      </c>
      <c r="AB42" s="363">
        <v>2550806.2661800003</v>
      </c>
      <c r="AC42" s="363">
        <v>8885015.0131100006</v>
      </c>
      <c r="AD42" s="363">
        <v>13957085.331669997</v>
      </c>
      <c r="AE42" s="363">
        <v>20353687.175510004</v>
      </c>
      <c r="AF42" s="363">
        <v>18651956.120579991</v>
      </c>
      <c r="AG42" s="363">
        <v>2378831.8727100003</v>
      </c>
      <c r="AH42" s="363">
        <v>317621.39017000003</v>
      </c>
      <c r="AI42" s="448"/>
      <c r="AJ42" s="363">
        <v>67095003.169930004</v>
      </c>
      <c r="AK42" s="448"/>
      <c r="AL42" s="363" t="s">
        <v>137</v>
      </c>
      <c r="AM42" s="363">
        <v>363880.50042</v>
      </c>
      <c r="AN42" s="363">
        <v>472634.61854000005</v>
      </c>
      <c r="AO42" s="363">
        <v>821293.13289999997</v>
      </c>
      <c r="AP42" s="363">
        <v>1558334.05907</v>
      </c>
      <c r="AQ42" s="363">
        <v>4530136.7626499999</v>
      </c>
      <c r="AR42" s="363">
        <v>703179.93374000001</v>
      </c>
      <c r="AS42" s="363">
        <v>2807065.2767599998</v>
      </c>
      <c r="AT42" s="448"/>
      <c r="AU42" s="363">
        <v>11256524.284080001</v>
      </c>
    </row>
    <row r="43" spans="1:47" x14ac:dyDescent="0.2">
      <c r="A43" s="438" t="s">
        <v>136</v>
      </c>
      <c r="B43" s="447">
        <v>0.64690420446682384</v>
      </c>
      <c r="C43" s="440">
        <v>3.6547890606976143E-2</v>
      </c>
      <c r="D43" s="440">
        <v>0.27889129775872235</v>
      </c>
      <c r="E43" s="440">
        <v>0.20167545012936941</v>
      </c>
      <c r="F43" s="440">
        <v>1.0352503671498789</v>
      </c>
      <c r="G43" s="440">
        <v>0.93544872623812769</v>
      </c>
      <c r="H43" s="440">
        <v>0.95838473735134022</v>
      </c>
      <c r="I43" s="440">
        <v>1.3754478413247413</v>
      </c>
      <c r="J43" s="441">
        <v>0.86352869079661021</v>
      </c>
      <c r="K43" s="442">
        <v>115.50005299999999</v>
      </c>
      <c r="L43" s="443"/>
      <c r="M43" s="444" t="s">
        <v>136</v>
      </c>
      <c r="N43" s="445">
        <v>3.6155250646275103</v>
      </c>
      <c r="O43" s="445">
        <v>0.31116587630534087</v>
      </c>
      <c r="P43" s="445">
        <v>0.84191029445812549</v>
      </c>
      <c r="Q43" s="445">
        <v>0.65614798949225872</v>
      </c>
      <c r="R43" s="445">
        <v>0.98674822119897465</v>
      </c>
      <c r="S43" s="445">
        <v>0.7701221778568802</v>
      </c>
      <c r="T43" s="445">
        <v>0.98101287315277175</v>
      </c>
      <c r="U43" s="445">
        <v>0.95191949807188714</v>
      </c>
      <c r="V43" s="473">
        <v>0.87986728401839542</v>
      </c>
      <c r="W43" s="474">
        <v>242</v>
      </c>
      <c r="X43" s="448"/>
      <c r="Y43" s="448"/>
      <c r="Z43" s="448"/>
      <c r="AA43" s="363" t="s">
        <v>139</v>
      </c>
      <c r="AB43" s="363">
        <v>42339.343569999997</v>
      </c>
      <c r="AC43" s="363">
        <v>397504.44881999999</v>
      </c>
      <c r="AD43" s="363">
        <v>430474.04226000002</v>
      </c>
      <c r="AE43" s="363">
        <v>790062.87772999995</v>
      </c>
      <c r="AF43" s="363">
        <v>87389.923920000001</v>
      </c>
      <c r="AG43" s="363">
        <v>277550.25760000001</v>
      </c>
      <c r="AH43" s="448"/>
      <c r="AI43" s="448"/>
      <c r="AJ43" s="363">
        <v>2025320.8938999998</v>
      </c>
      <c r="AK43" s="448"/>
      <c r="AL43" s="363" t="s">
        <v>138</v>
      </c>
      <c r="AM43" s="363">
        <v>28465.200499999999</v>
      </c>
      <c r="AN43" s="363">
        <v>80778.462049999987</v>
      </c>
      <c r="AO43" s="363">
        <v>200778.26167000004</v>
      </c>
      <c r="AP43" s="363">
        <v>827044.55552000017</v>
      </c>
      <c r="AQ43" s="363">
        <v>157262.02550999998</v>
      </c>
      <c r="AR43" s="363">
        <v>23301.764620000002</v>
      </c>
      <c r="AS43" s="448"/>
      <c r="AT43" s="448"/>
      <c r="AU43" s="363">
        <v>1317630.2698700004</v>
      </c>
    </row>
    <row r="44" spans="1:47" x14ac:dyDescent="0.2">
      <c r="A44" s="438" t="s">
        <v>137</v>
      </c>
      <c r="B44" s="447">
        <v>0</v>
      </c>
      <c r="C44" s="440">
        <v>3.5068234213751359</v>
      </c>
      <c r="D44" s="440">
        <v>1.2777052040410308</v>
      </c>
      <c r="E44" s="440">
        <v>2.9465005557215464E-2</v>
      </c>
      <c r="F44" s="440">
        <v>0.23332619686135295</v>
      </c>
      <c r="G44" s="440">
        <v>0.45683642045156164</v>
      </c>
      <c r="H44" s="440">
        <v>0.78389215768920284</v>
      </c>
      <c r="I44" s="440">
        <v>3.1918193425050987</v>
      </c>
      <c r="J44" s="441">
        <v>0.43563598427309663</v>
      </c>
      <c r="K44" s="442">
        <v>28.940435000000001</v>
      </c>
      <c r="L44" s="443"/>
      <c r="M44" s="444" t="s">
        <v>137</v>
      </c>
      <c r="N44" s="445">
        <v>0</v>
      </c>
      <c r="O44" s="445">
        <v>2.1674891083672305</v>
      </c>
      <c r="P44" s="445">
        <v>0.66746985539265602</v>
      </c>
      <c r="Q44" s="445">
        <v>8.3961716815600759E-2</v>
      </c>
      <c r="R44" s="445">
        <v>0.59084384071145446</v>
      </c>
      <c r="S44" s="445">
        <v>1.0591180166844532</v>
      </c>
      <c r="T44" s="445">
        <v>1.0888047283160003</v>
      </c>
      <c r="U44" s="445">
        <v>3.191828917969997</v>
      </c>
      <c r="V44" s="473">
        <v>0.77490249621924134</v>
      </c>
      <c r="W44" s="474">
        <v>81</v>
      </c>
      <c r="X44" s="448"/>
      <c r="Y44" s="448"/>
      <c r="Z44" s="448"/>
      <c r="AA44" s="363" t="s">
        <v>143</v>
      </c>
      <c r="AB44" s="363">
        <v>112675270.46890017</v>
      </c>
      <c r="AC44" s="363">
        <v>156090223.92837033</v>
      </c>
      <c r="AD44" s="363">
        <v>180604140.59975967</v>
      </c>
      <c r="AE44" s="363">
        <v>354391587.27125931</v>
      </c>
      <c r="AF44" s="363">
        <v>841709215.32043445</v>
      </c>
      <c r="AG44" s="363">
        <v>604373715.61863017</v>
      </c>
      <c r="AH44" s="363">
        <v>403623492.06101084</v>
      </c>
      <c r="AI44" s="363">
        <v>125612247.44138005</v>
      </c>
      <c r="AJ44" s="363">
        <v>2779079892.7097421</v>
      </c>
      <c r="AK44" s="448"/>
      <c r="AL44" s="363" t="s">
        <v>143</v>
      </c>
      <c r="AM44" s="363">
        <v>12841987.295010012</v>
      </c>
      <c r="AN44" s="363">
        <v>17681346.683859996</v>
      </c>
      <c r="AO44" s="363">
        <v>20068726.878669996</v>
      </c>
      <c r="AP44" s="363">
        <v>42510131.258189954</v>
      </c>
      <c r="AQ44" s="363">
        <v>110093799.81365032</v>
      </c>
      <c r="AR44" s="363">
        <v>96308401.446569994</v>
      </c>
      <c r="AS44" s="363">
        <v>108851020.81703012</v>
      </c>
      <c r="AT44" s="363">
        <v>29104508.846990045</v>
      </c>
      <c r="AU44" s="363">
        <v>437459923.03997004</v>
      </c>
    </row>
    <row r="45" spans="1:47" x14ac:dyDescent="0.2">
      <c r="A45" s="438" t="s">
        <v>138</v>
      </c>
      <c r="B45" s="447">
        <v>0</v>
      </c>
      <c r="C45" s="440">
        <v>0</v>
      </c>
      <c r="D45" s="440">
        <v>0</v>
      </c>
      <c r="E45" s="440">
        <v>7.6109883460363237E-2</v>
      </c>
      <c r="F45" s="440">
        <v>0.27373376259080701</v>
      </c>
      <c r="G45" s="440">
        <v>1.8356255978750535</v>
      </c>
      <c r="H45" s="440">
        <v>0</v>
      </c>
      <c r="I45" s="440"/>
      <c r="J45" s="441">
        <v>0.30756977074898079</v>
      </c>
      <c r="K45" s="442">
        <v>1.661348</v>
      </c>
      <c r="L45" s="443"/>
      <c r="M45" s="444" t="s">
        <v>138</v>
      </c>
      <c r="N45" s="445">
        <v>0</v>
      </c>
      <c r="O45" s="445">
        <v>0</v>
      </c>
      <c r="P45" s="445">
        <v>0</v>
      </c>
      <c r="Q45" s="445">
        <v>0.75855843554908242</v>
      </c>
      <c r="R45" s="445">
        <v>0.3270271596056053</v>
      </c>
      <c r="S45" s="445">
        <v>1.4030460128939928</v>
      </c>
      <c r="T45" s="445">
        <v>0</v>
      </c>
      <c r="U45" s="445" t="s">
        <v>145</v>
      </c>
      <c r="V45" s="473">
        <v>0.72217113530116916</v>
      </c>
      <c r="W45" s="474">
        <v>6</v>
      </c>
      <c r="X45" s="448"/>
      <c r="Y45" s="448"/>
      <c r="Z45" s="448"/>
      <c r="AA45" s="448"/>
      <c r="AB45" s="448"/>
      <c r="AC45" s="448"/>
      <c r="AD45" s="448"/>
      <c r="AE45" s="448"/>
      <c r="AF45" s="448"/>
      <c r="AG45" s="448"/>
      <c r="AH45" s="448"/>
      <c r="AI45" s="448"/>
      <c r="AJ45" s="448"/>
      <c r="AK45" s="448"/>
      <c r="AL45" s="448"/>
      <c r="AM45" s="448"/>
      <c r="AN45" s="448"/>
      <c r="AO45" s="448"/>
      <c r="AP45" s="448"/>
      <c r="AQ45" s="448"/>
      <c r="AR45" s="448"/>
      <c r="AS45" s="448"/>
      <c r="AT45" s="448"/>
      <c r="AU45" s="448"/>
    </row>
    <row r="46" spans="1:47" ht="13.5" thickBot="1" x14ac:dyDescent="0.25">
      <c r="A46" s="475" t="s">
        <v>139</v>
      </c>
      <c r="B46" s="449"/>
      <c r="C46" s="450">
        <v>0</v>
      </c>
      <c r="D46" s="450">
        <v>0</v>
      </c>
      <c r="E46" s="450">
        <v>3.0653220120773685</v>
      </c>
      <c r="F46" s="450"/>
      <c r="G46" s="450"/>
      <c r="H46" s="450"/>
      <c r="I46" s="450">
        <v>0</v>
      </c>
      <c r="J46" s="451">
        <v>1.7429159286003399</v>
      </c>
      <c r="K46" s="442">
        <v>0.2</v>
      </c>
      <c r="L46" s="443"/>
      <c r="M46" s="444" t="s">
        <v>139</v>
      </c>
      <c r="N46" s="445" t="s">
        <v>145</v>
      </c>
      <c r="O46" s="445">
        <v>0</v>
      </c>
      <c r="P46" s="445">
        <v>0</v>
      </c>
      <c r="Q46" s="445">
        <v>3.0653220120773685</v>
      </c>
      <c r="R46" s="445" t="s">
        <v>145</v>
      </c>
      <c r="S46" s="445" t="s">
        <v>145</v>
      </c>
      <c r="T46" s="445" t="s">
        <v>145</v>
      </c>
      <c r="U46" s="445">
        <v>0</v>
      </c>
      <c r="V46" s="476">
        <v>1.413807241520691</v>
      </c>
      <c r="W46" s="474">
        <v>1</v>
      </c>
      <c r="X46" s="448"/>
      <c r="Y46" s="448"/>
      <c r="Z46" s="448"/>
      <c r="AA46" s="448"/>
      <c r="AB46" s="448"/>
      <c r="AC46" s="448"/>
      <c r="AD46" s="448"/>
      <c r="AE46" s="448"/>
      <c r="AF46" s="448"/>
      <c r="AG46" s="448"/>
      <c r="AH46" s="448"/>
      <c r="AI46" s="448"/>
      <c r="AJ46" s="448"/>
      <c r="AK46" s="448"/>
      <c r="AL46" s="448"/>
      <c r="AM46" s="448"/>
      <c r="AN46" s="448"/>
      <c r="AO46" s="448"/>
      <c r="AP46" s="448"/>
      <c r="AQ46" s="448"/>
      <c r="AR46" s="448"/>
      <c r="AS46" s="448"/>
      <c r="AT46" s="448"/>
      <c r="AU46" s="448"/>
    </row>
    <row r="47" spans="1:47" ht="13.5" thickTop="1" x14ac:dyDescent="0.2">
      <c r="A47" s="477" t="s">
        <v>99</v>
      </c>
      <c r="B47" s="453">
        <v>0.79514067057488402</v>
      </c>
      <c r="C47" s="453">
        <v>1.2819752529576189</v>
      </c>
      <c r="D47" s="453">
        <v>0.60045506535304716</v>
      </c>
      <c r="E47" s="453">
        <v>0.53534189604583893</v>
      </c>
      <c r="F47" s="453">
        <v>0.83815484065409518</v>
      </c>
      <c r="G47" s="453">
        <v>0.91789833158491796</v>
      </c>
      <c r="H47" s="453">
        <v>1.0743132291268538</v>
      </c>
      <c r="I47" s="453">
        <v>1.0394732690764943</v>
      </c>
      <c r="J47" s="454">
        <v>0.91272260091364354</v>
      </c>
      <c r="K47" s="455">
        <v>1741.939903</v>
      </c>
      <c r="L47" s="437"/>
      <c r="M47" s="478" t="s">
        <v>99</v>
      </c>
      <c r="N47" s="457">
        <v>1.155929049074967</v>
      </c>
      <c r="O47" s="457">
        <v>1.1677263783550191</v>
      </c>
      <c r="P47" s="457">
        <v>0.99280598429954336</v>
      </c>
      <c r="Q47" s="457">
        <v>0.80862020057793393</v>
      </c>
      <c r="R47" s="457">
        <v>0.84388527705251848</v>
      </c>
      <c r="S47" s="457">
        <v>0.93845306659913663</v>
      </c>
      <c r="T47" s="457">
        <v>1.0192699705691959</v>
      </c>
      <c r="U47" s="457">
        <v>1.0425712556711491</v>
      </c>
      <c r="V47" s="454">
        <v>0.94989924969136996</v>
      </c>
      <c r="W47" s="781">
        <v>6892</v>
      </c>
      <c r="X47" s="448"/>
      <c r="Y47" s="448"/>
      <c r="Z47" s="448"/>
      <c r="AA47" s="363" t="s">
        <v>142</v>
      </c>
      <c r="AB47" s="363" t="s">
        <v>124</v>
      </c>
      <c r="AC47" s="363" t="s">
        <v>125</v>
      </c>
      <c r="AD47" s="363" t="s">
        <v>126</v>
      </c>
      <c r="AE47" s="363" t="s">
        <v>127</v>
      </c>
      <c r="AF47" s="363" t="s">
        <v>128</v>
      </c>
      <c r="AG47" s="363" t="s">
        <v>38</v>
      </c>
      <c r="AH47" s="363" t="s">
        <v>39</v>
      </c>
      <c r="AI47" s="363" t="s">
        <v>40</v>
      </c>
      <c r="AJ47" s="363" t="s">
        <v>143</v>
      </c>
      <c r="AK47" s="448"/>
      <c r="AL47" s="363" t="s">
        <v>146</v>
      </c>
      <c r="AM47" s="363" t="s">
        <v>34</v>
      </c>
      <c r="AN47" s="448"/>
      <c r="AO47" s="448"/>
      <c r="AP47" s="448"/>
      <c r="AQ47" s="448"/>
      <c r="AR47" s="448"/>
      <c r="AS47" s="448"/>
      <c r="AT47" s="448"/>
      <c r="AU47" s="448"/>
    </row>
    <row r="48" spans="1:47" x14ac:dyDescent="0.2">
      <c r="A48" s="448"/>
      <c r="B48" s="448"/>
      <c r="C48" s="448"/>
      <c r="D48" s="448"/>
      <c r="E48" s="448"/>
      <c r="F48" s="448"/>
      <c r="G48" s="448"/>
      <c r="H48" s="448"/>
      <c r="I48" s="448"/>
      <c r="J48" s="448"/>
      <c r="K48" s="448"/>
      <c r="L48" s="448"/>
      <c r="M48" s="448"/>
      <c r="N48" s="448"/>
      <c r="O48" s="448"/>
      <c r="P48" s="448"/>
      <c r="Q48" s="448"/>
      <c r="R48" s="448"/>
      <c r="S48" s="448"/>
      <c r="T48" s="448"/>
      <c r="U48" s="448"/>
      <c r="V48" s="448"/>
      <c r="W48" s="448"/>
      <c r="X48" s="448"/>
      <c r="Y48" s="448"/>
      <c r="Z48" s="448"/>
      <c r="AA48" s="363" t="s">
        <v>24</v>
      </c>
      <c r="AB48" s="363">
        <v>15</v>
      </c>
      <c r="AC48" s="363">
        <v>31</v>
      </c>
      <c r="AD48" s="363">
        <v>28</v>
      </c>
      <c r="AE48" s="363">
        <v>82</v>
      </c>
      <c r="AF48" s="363">
        <v>233</v>
      </c>
      <c r="AG48" s="363">
        <v>205</v>
      </c>
      <c r="AH48" s="363">
        <v>205</v>
      </c>
      <c r="AI48" s="363">
        <v>87</v>
      </c>
      <c r="AJ48" s="363">
        <v>886</v>
      </c>
      <c r="AK48" s="448"/>
      <c r="AL48" s="363" t="s">
        <v>23</v>
      </c>
      <c r="AM48" s="363">
        <v>2</v>
      </c>
      <c r="AN48" s="363">
        <v>3</v>
      </c>
      <c r="AO48" s="363">
        <v>6</v>
      </c>
      <c r="AP48" s="363">
        <v>7</v>
      </c>
      <c r="AQ48" s="363">
        <v>12</v>
      </c>
      <c r="AR48" s="363">
        <v>11</v>
      </c>
      <c r="AS48" s="363">
        <v>17</v>
      </c>
      <c r="AT48" s="363">
        <v>7</v>
      </c>
      <c r="AU48" s="363">
        <v>65</v>
      </c>
    </row>
    <row r="49" spans="2:47" x14ac:dyDescent="0.2">
      <c r="B49" s="470"/>
      <c r="C49" s="448"/>
      <c r="D49" s="448"/>
      <c r="E49" s="448"/>
      <c r="F49" s="448"/>
      <c r="G49" s="448"/>
      <c r="H49" s="448"/>
      <c r="I49" s="448"/>
      <c r="J49" s="448"/>
      <c r="K49" s="448"/>
      <c r="L49" s="448"/>
      <c r="M49" s="448"/>
      <c r="N49" s="448"/>
      <c r="O49" s="448"/>
      <c r="P49" s="448"/>
      <c r="Q49" s="448"/>
      <c r="R49" s="448"/>
      <c r="S49" s="448"/>
      <c r="T49" s="448"/>
      <c r="U49" s="448"/>
      <c r="V49" s="448"/>
      <c r="W49" s="448"/>
      <c r="X49" s="448"/>
      <c r="Y49" s="448"/>
      <c r="Z49" s="448"/>
      <c r="AA49" s="363" t="s">
        <v>130</v>
      </c>
      <c r="AB49" s="363">
        <v>23</v>
      </c>
      <c r="AC49" s="363">
        <v>30</v>
      </c>
      <c r="AD49" s="363">
        <v>60</v>
      </c>
      <c r="AE49" s="363">
        <v>141</v>
      </c>
      <c r="AF49" s="363">
        <v>344</v>
      </c>
      <c r="AG49" s="363">
        <v>201</v>
      </c>
      <c r="AH49" s="363">
        <v>168</v>
      </c>
      <c r="AI49" s="363">
        <v>40</v>
      </c>
      <c r="AJ49" s="363">
        <v>1007</v>
      </c>
      <c r="AK49" s="448"/>
      <c r="AL49" s="363" t="s">
        <v>129</v>
      </c>
      <c r="AM49" s="363">
        <v>5</v>
      </c>
      <c r="AN49" s="363">
        <v>8</v>
      </c>
      <c r="AO49" s="363">
        <v>8</v>
      </c>
      <c r="AP49" s="363">
        <v>29</v>
      </c>
      <c r="AQ49" s="363">
        <v>86</v>
      </c>
      <c r="AR49" s="363">
        <v>44</v>
      </c>
      <c r="AS49" s="363">
        <v>52</v>
      </c>
      <c r="AT49" s="363">
        <v>21</v>
      </c>
      <c r="AU49" s="363">
        <v>253</v>
      </c>
    </row>
    <row r="50" spans="2:47" x14ac:dyDescent="0.2">
      <c r="B50" s="470"/>
      <c r="C50" s="448"/>
      <c r="D50" s="448"/>
      <c r="E50" s="448"/>
      <c r="F50" s="448"/>
      <c r="G50" s="448"/>
      <c r="H50" s="448"/>
      <c r="I50" s="448"/>
      <c r="J50" s="448"/>
      <c r="K50" s="448"/>
      <c r="L50" s="448"/>
      <c r="M50" s="448"/>
      <c r="N50" s="448"/>
      <c r="O50" s="448"/>
      <c r="P50" s="448"/>
      <c r="Q50" s="448"/>
      <c r="R50" s="448"/>
      <c r="S50" s="448"/>
      <c r="T50" s="448"/>
      <c r="U50" s="448"/>
      <c r="V50" s="448"/>
      <c r="W50" s="448"/>
      <c r="X50" s="448"/>
      <c r="Y50" s="448"/>
      <c r="Z50" s="448"/>
      <c r="AA50" s="363" t="s">
        <v>131</v>
      </c>
      <c r="AB50" s="363">
        <v>23</v>
      </c>
      <c r="AC50" s="363">
        <v>37</v>
      </c>
      <c r="AD50" s="363">
        <v>59</v>
      </c>
      <c r="AE50" s="363">
        <v>131</v>
      </c>
      <c r="AF50" s="363">
        <v>286</v>
      </c>
      <c r="AG50" s="363">
        <v>129</v>
      </c>
      <c r="AH50" s="363">
        <v>127</v>
      </c>
      <c r="AI50" s="363">
        <v>59</v>
      </c>
      <c r="AJ50" s="363">
        <v>851</v>
      </c>
      <c r="AK50" s="448"/>
      <c r="AL50" s="363" t="s">
        <v>130</v>
      </c>
      <c r="AM50" s="363">
        <v>9</v>
      </c>
      <c r="AN50" s="363">
        <v>9</v>
      </c>
      <c r="AO50" s="363">
        <v>11</v>
      </c>
      <c r="AP50" s="363">
        <v>32</v>
      </c>
      <c r="AQ50" s="363">
        <v>72</v>
      </c>
      <c r="AR50" s="363">
        <v>61</v>
      </c>
      <c r="AS50" s="363">
        <v>65</v>
      </c>
      <c r="AT50" s="363">
        <v>24</v>
      </c>
      <c r="AU50" s="363">
        <v>283</v>
      </c>
    </row>
    <row r="51" spans="2:47" x14ac:dyDescent="0.2">
      <c r="B51" s="448"/>
      <c r="C51" s="448"/>
      <c r="D51" s="448"/>
      <c r="E51" s="448"/>
      <c r="F51" s="448"/>
      <c r="G51" s="448"/>
      <c r="H51" s="448"/>
      <c r="I51" s="448"/>
      <c r="J51" s="448"/>
      <c r="K51" s="448"/>
      <c r="L51" s="448"/>
      <c r="M51" s="448"/>
      <c r="N51" s="448"/>
      <c r="O51" s="448"/>
      <c r="P51" s="448"/>
      <c r="Q51" s="448"/>
      <c r="R51" s="448"/>
      <c r="S51" s="448"/>
      <c r="T51" s="448"/>
      <c r="U51" s="448"/>
      <c r="V51" s="448"/>
      <c r="W51" s="448"/>
      <c r="X51" s="448"/>
      <c r="Y51" s="448"/>
      <c r="Z51" s="448"/>
      <c r="AA51" s="363" t="s">
        <v>132</v>
      </c>
      <c r="AB51" s="363">
        <v>18</v>
      </c>
      <c r="AC51" s="363">
        <v>33</v>
      </c>
      <c r="AD51" s="363">
        <v>53</v>
      </c>
      <c r="AE51" s="363">
        <v>98</v>
      </c>
      <c r="AF51" s="363">
        <v>176</v>
      </c>
      <c r="AG51" s="363">
        <v>119</v>
      </c>
      <c r="AH51" s="363">
        <v>145</v>
      </c>
      <c r="AI51" s="363">
        <v>86</v>
      </c>
      <c r="AJ51" s="363">
        <v>728</v>
      </c>
      <c r="AK51" s="448"/>
      <c r="AL51" s="363" t="s">
        <v>131</v>
      </c>
      <c r="AM51" s="363">
        <v>5</v>
      </c>
      <c r="AN51" s="363">
        <v>6</v>
      </c>
      <c r="AO51" s="363">
        <v>10</v>
      </c>
      <c r="AP51" s="363">
        <v>23</v>
      </c>
      <c r="AQ51" s="363">
        <v>52</v>
      </c>
      <c r="AR51" s="363">
        <v>46</v>
      </c>
      <c r="AS51" s="363">
        <v>50</v>
      </c>
      <c r="AT51" s="363">
        <v>18</v>
      </c>
      <c r="AU51" s="363">
        <v>210</v>
      </c>
    </row>
    <row r="52" spans="2:47" x14ac:dyDescent="0.2">
      <c r="B52" s="448"/>
      <c r="C52" s="448"/>
      <c r="D52" s="448"/>
      <c r="E52" s="448"/>
      <c r="F52" s="448"/>
      <c r="G52" s="448"/>
      <c r="H52" s="448"/>
      <c r="I52" s="448"/>
      <c r="J52" s="448"/>
      <c r="K52" s="448"/>
      <c r="L52" s="448"/>
      <c r="M52" s="448"/>
      <c r="N52" s="448"/>
      <c r="O52" s="448"/>
      <c r="P52" s="448"/>
      <c r="Q52" s="448"/>
      <c r="R52" s="448"/>
      <c r="S52" s="448"/>
      <c r="T52" s="448"/>
      <c r="U52" s="448"/>
      <c r="V52" s="448"/>
      <c r="W52" s="448"/>
      <c r="X52" s="448"/>
      <c r="Y52" s="448"/>
      <c r="Z52" s="448"/>
      <c r="AA52" s="363" t="s">
        <v>133</v>
      </c>
      <c r="AB52" s="363">
        <v>13</v>
      </c>
      <c r="AC52" s="363">
        <v>30</v>
      </c>
      <c r="AD52" s="363">
        <v>36</v>
      </c>
      <c r="AE52" s="363">
        <v>63</v>
      </c>
      <c r="AF52" s="363">
        <v>144</v>
      </c>
      <c r="AG52" s="363">
        <v>179</v>
      </c>
      <c r="AH52" s="363">
        <v>192</v>
      </c>
      <c r="AI52" s="363">
        <v>93</v>
      </c>
      <c r="AJ52" s="363">
        <v>750</v>
      </c>
      <c r="AK52" s="448"/>
      <c r="AL52" s="363" t="s">
        <v>132</v>
      </c>
      <c r="AM52" s="363">
        <v>1</v>
      </c>
      <c r="AN52" s="363">
        <v>3</v>
      </c>
      <c r="AO52" s="363">
        <v>7</v>
      </c>
      <c r="AP52" s="363">
        <v>17</v>
      </c>
      <c r="AQ52" s="363">
        <v>48</v>
      </c>
      <c r="AR52" s="363">
        <v>29</v>
      </c>
      <c r="AS52" s="363">
        <v>32</v>
      </c>
      <c r="AT52" s="363">
        <v>23</v>
      </c>
      <c r="AU52" s="363">
        <v>160</v>
      </c>
    </row>
    <row r="53" spans="2:47" x14ac:dyDescent="0.2">
      <c r="B53" s="448"/>
      <c r="C53" s="448"/>
      <c r="D53" s="448"/>
      <c r="E53" s="448"/>
      <c r="F53" s="448"/>
      <c r="G53" s="448"/>
      <c r="H53" s="448"/>
      <c r="I53" s="448"/>
      <c r="J53" s="448"/>
      <c r="K53" s="448"/>
      <c r="L53" s="448"/>
      <c r="M53" s="448"/>
      <c r="N53" s="448"/>
      <c r="O53" s="448"/>
      <c r="P53" s="448"/>
      <c r="Q53" s="448"/>
      <c r="R53" s="448"/>
      <c r="S53" s="448"/>
      <c r="T53" s="448"/>
      <c r="U53" s="448"/>
      <c r="V53" s="448"/>
      <c r="W53" s="448"/>
      <c r="X53" s="448"/>
      <c r="Y53" s="448"/>
      <c r="Z53" s="448"/>
      <c r="AA53" s="363" t="s">
        <v>134</v>
      </c>
      <c r="AB53" s="363">
        <v>8</v>
      </c>
      <c r="AC53" s="363">
        <v>11</v>
      </c>
      <c r="AD53" s="363">
        <v>23</v>
      </c>
      <c r="AE53" s="363">
        <v>61</v>
      </c>
      <c r="AF53" s="363">
        <v>189</v>
      </c>
      <c r="AG53" s="363">
        <v>286</v>
      </c>
      <c r="AH53" s="363">
        <v>272</v>
      </c>
      <c r="AI53" s="363">
        <v>73</v>
      </c>
      <c r="AJ53" s="363">
        <v>923</v>
      </c>
      <c r="AK53" s="448"/>
      <c r="AL53" s="363" t="s">
        <v>133</v>
      </c>
      <c r="AM53" s="363">
        <v>2</v>
      </c>
      <c r="AN53" s="363">
        <v>6</v>
      </c>
      <c r="AO53" s="363">
        <v>4</v>
      </c>
      <c r="AP53" s="363">
        <v>11</v>
      </c>
      <c r="AQ53" s="363">
        <v>39</v>
      </c>
      <c r="AR53" s="363">
        <v>56</v>
      </c>
      <c r="AS53" s="363">
        <v>65</v>
      </c>
      <c r="AT53" s="363">
        <v>32</v>
      </c>
      <c r="AU53" s="363">
        <v>215</v>
      </c>
    </row>
    <row r="54" spans="2:47" x14ac:dyDescent="0.2">
      <c r="B54" s="448"/>
      <c r="C54" s="448"/>
      <c r="D54" s="448"/>
      <c r="E54" s="448"/>
      <c r="F54" s="448"/>
      <c r="G54" s="448"/>
      <c r="H54" s="448"/>
      <c r="I54" s="448"/>
      <c r="J54" s="448"/>
      <c r="K54" s="448"/>
      <c r="L54" s="448"/>
      <c r="M54" s="448"/>
      <c r="N54" s="448"/>
      <c r="O54" s="448"/>
      <c r="P54" s="448"/>
      <c r="Q54" s="448"/>
      <c r="R54" s="448"/>
      <c r="S54" s="448"/>
      <c r="T54" s="448"/>
      <c r="U54" s="448"/>
      <c r="V54" s="448"/>
      <c r="W54" s="448"/>
      <c r="X54" s="448"/>
      <c r="Y54" s="448"/>
      <c r="Z54" s="448"/>
      <c r="AA54" s="363" t="s">
        <v>135</v>
      </c>
      <c r="AB54" s="363">
        <v>9</v>
      </c>
      <c r="AC54" s="363">
        <v>19</v>
      </c>
      <c r="AD54" s="363">
        <v>24</v>
      </c>
      <c r="AE54" s="363">
        <v>51</v>
      </c>
      <c r="AF54" s="363">
        <v>199</v>
      </c>
      <c r="AG54" s="363">
        <v>344</v>
      </c>
      <c r="AH54" s="363">
        <v>198</v>
      </c>
      <c r="AI54" s="363">
        <v>31</v>
      </c>
      <c r="AJ54" s="363">
        <v>875</v>
      </c>
      <c r="AK54" s="448"/>
      <c r="AL54" s="363" t="s">
        <v>134</v>
      </c>
      <c r="AM54" s="363">
        <v>1</v>
      </c>
      <c r="AN54" s="363">
        <v>4</v>
      </c>
      <c r="AO54" s="363">
        <v>3</v>
      </c>
      <c r="AP54" s="363">
        <v>10</v>
      </c>
      <c r="AQ54" s="363">
        <v>29</v>
      </c>
      <c r="AR54" s="363">
        <v>40</v>
      </c>
      <c r="AS54" s="363">
        <v>47</v>
      </c>
      <c r="AT54" s="363">
        <v>7</v>
      </c>
      <c r="AU54" s="363">
        <v>141</v>
      </c>
    </row>
    <row r="55" spans="2:47" x14ac:dyDescent="0.2">
      <c r="B55" s="448"/>
      <c r="C55" s="448"/>
      <c r="D55" s="448"/>
      <c r="E55" s="448"/>
      <c r="F55" s="448"/>
      <c r="G55" s="448"/>
      <c r="H55" s="448"/>
      <c r="I55" s="448"/>
      <c r="J55" s="448"/>
      <c r="K55" s="448"/>
      <c r="L55" s="448"/>
      <c r="M55" s="448"/>
      <c r="N55" s="448"/>
      <c r="O55" s="448"/>
      <c r="P55" s="448"/>
      <c r="Q55" s="448"/>
      <c r="R55" s="448"/>
      <c r="S55" s="448"/>
      <c r="T55" s="448"/>
      <c r="U55" s="448"/>
      <c r="V55" s="448"/>
      <c r="W55" s="448"/>
      <c r="X55" s="448"/>
      <c r="Y55" s="448"/>
      <c r="Z55" s="448"/>
      <c r="AA55" s="363" t="s">
        <v>136</v>
      </c>
      <c r="AB55" s="363">
        <v>9</v>
      </c>
      <c r="AC55" s="363">
        <v>14</v>
      </c>
      <c r="AD55" s="363">
        <v>24</v>
      </c>
      <c r="AE55" s="363">
        <v>53</v>
      </c>
      <c r="AF55" s="363">
        <v>224</v>
      </c>
      <c r="AG55" s="363">
        <v>203</v>
      </c>
      <c r="AH55" s="363">
        <v>75</v>
      </c>
      <c r="AI55" s="363">
        <v>5</v>
      </c>
      <c r="AJ55" s="363">
        <v>607</v>
      </c>
      <c r="AK55" s="448"/>
      <c r="AL55" s="363" t="s">
        <v>135</v>
      </c>
      <c r="AM55" s="363">
        <v>0</v>
      </c>
      <c r="AN55" s="363">
        <v>3</v>
      </c>
      <c r="AO55" s="363">
        <v>1</v>
      </c>
      <c r="AP55" s="363">
        <v>7</v>
      </c>
      <c r="AQ55" s="363">
        <v>30</v>
      </c>
      <c r="AR55" s="363">
        <v>32</v>
      </c>
      <c r="AS55" s="363">
        <v>43</v>
      </c>
      <c r="AT55" s="363">
        <v>6</v>
      </c>
      <c r="AU55" s="363">
        <v>122</v>
      </c>
    </row>
    <row r="56" spans="2:47" x14ac:dyDescent="0.2">
      <c r="B56" s="448"/>
      <c r="C56" s="448"/>
      <c r="D56" s="448"/>
      <c r="E56" s="448"/>
      <c r="F56" s="448"/>
      <c r="G56" s="448"/>
      <c r="H56" s="448"/>
      <c r="I56" s="448"/>
      <c r="J56" s="448"/>
      <c r="K56" s="448"/>
      <c r="L56" s="448"/>
      <c r="M56" s="448"/>
      <c r="N56" s="448"/>
      <c r="O56" s="448"/>
      <c r="P56" s="448"/>
      <c r="Q56" s="448"/>
      <c r="R56" s="448"/>
      <c r="S56" s="448"/>
      <c r="T56" s="448"/>
      <c r="U56" s="448"/>
      <c r="V56" s="448"/>
      <c r="W56" s="448"/>
      <c r="X56" s="448"/>
      <c r="Y56" s="448"/>
      <c r="Z56" s="448"/>
      <c r="AA56" s="363" t="s">
        <v>137</v>
      </c>
      <c r="AB56" s="363">
        <v>7</v>
      </c>
      <c r="AC56" s="363">
        <v>20</v>
      </c>
      <c r="AD56" s="363">
        <v>25</v>
      </c>
      <c r="AE56" s="363">
        <v>52</v>
      </c>
      <c r="AF56" s="363">
        <v>148</v>
      </c>
      <c r="AG56" s="363">
        <v>75</v>
      </c>
      <c r="AH56" s="363">
        <v>10</v>
      </c>
      <c r="AI56" s="363">
        <v>1</v>
      </c>
      <c r="AJ56" s="363">
        <v>338</v>
      </c>
      <c r="AK56" s="448"/>
      <c r="AL56" s="363" t="s">
        <v>136</v>
      </c>
      <c r="AM56" s="363">
        <v>0</v>
      </c>
      <c r="AN56" s="363">
        <v>2</v>
      </c>
      <c r="AO56" s="363">
        <v>0</v>
      </c>
      <c r="AP56" s="363">
        <v>4</v>
      </c>
      <c r="AQ56" s="363">
        <v>16</v>
      </c>
      <c r="AR56" s="363">
        <v>14</v>
      </c>
      <c r="AS56" s="363">
        <v>17</v>
      </c>
      <c r="AT56" s="363">
        <v>1</v>
      </c>
      <c r="AU56" s="363">
        <v>54</v>
      </c>
    </row>
    <row r="57" spans="2:47" x14ac:dyDescent="0.2">
      <c r="B57" s="448"/>
      <c r="C57" s="448"/>
      <c r="D57" s="448"/>
      <c r="E57" s="448"/>
      <c r="F57" s="448"/>
      <c r="G57" s="448"/>
      <c r="H57" s="448"/>
      <c r="I57" s="448"/>
      <c r="J57" s="448"/>
      <c r="K57" s="448"/>
      <c r="L57" s="448"/>
      <c r="M57" s="448"/>
      <c r="N57" s="448"/>
      <c r="O57" s="448"/>
      <c r="P57" s="448"/>
      <c r="Q57" s="448"/>
      <c r="R57" s="448"/>
      <c r="S57" s="448"/>
      <c r="T57" s="448"/>
      <c r="U57" s="448"/>
      <c r="V57" s="448"/>
      <c r="W57" s="448"/>
      <c r="X57" s="448"/>
      <c r="Y57" s="448"/>
      <c r="Z57" s="448"/>
      <c r="AA57" s="363" t="s">
        <v>138</v>
      </c>
      <c r="AB57" s="363">
        <v>0</v>
      </c>
      <c r="AC57" s="363">
        <v>5</v>
      </c>
      <c r="AD57" s="363">
        <v>5</v>
      </c>
      <c r="AE57" s="363">
        <v>9</v>
      </c>
      <c r="AF57" s="363">
        <v>34</v>
      </c>
      <c r="AG57" s="363">
        <v>11</v>
      </c>
      <c r="AH57" s="363">
        <v>1</v>
      </c>
      <c r="AI57" s="448"/>
      <c r="AJ57" s="363">
        <v>65</v>
      </c>
      <c r="AK57" s="448"/>
      <c r="AL57" s="363" t="s">
        <v>137</v>
      </c>
      <c r="AM57" s="363">
        <v>0</v>
      </c>
      <c r="AN57" s="363">
        <v>2</v>
      </c>
      <c r="AO57" s="363">
        <v>2</v>
      </c>
      <c r="AP57" s="363">
        <v>5</v>
      </c>
      <c r="AQ57" s="363">
        <v>8</v>
      </c>
      <c r="AR57" s="363">
        <v>2</v>
      </c>
      <c r="AS57" s="363">
        <v>1</v>
      </c>
      <c r="AT57" s="448"/>
      <c r="AU57" s="363">
        <v>20</v>
      </c>
    </row>
    <row r="58" spans="2:47" x14ac:dyDescent="0.2">
      <c r="B58" s="448"/>
      <c r="C58" s="448"/>
      <c r="D58" s="448"/>
      <c r="E58" s="448"/>
      <c r="F58" s="448"/>
      <c r="G58" s="448"/>
      <c r="H58" s="448"/>
      <c r="I58" s="448"/>
      <c r="J58" s="448"/>
      <c r="K58" s="448"/>
      <c r="L58" s="448"/>
      <c r="M58" s="448"/>
      <c r="N58" s="448"/>
      <c r="O58" s="448"/>
      <c r="P58" s="448"/>
      <c r="Q58" s="448"/>
      <c r="R58" s="448"/>
      <c r="S58" s="448"/>
      <c r="T58" s="448"/>
      <c r="U58" s="448"/>
      <c r="V58" s="448"/>
      <c r="W58" s="448"/>
      <c r="X58" s="448"/>
      <c r="Y58" s="448"/>
      <c r="Z58" s="448"/>
      <c r="AA58" s="363" t="s">
        <v>139</v>
      </c>
      <c r="AB58" s="363">
        <v>0</v>
      </c>
      <c r="AC58" s="363">
        <v>0</v>
      </c>
      <c r="AD58" s="363">
        <v>1</v>
      </c>
      <c r="AE58" s="363">
        <v>2</v>
      </c>
      <c r="AF58" s="363">
        <v>0</v>
      </c>
      <c r="AG58" s="363">
        <v>2</v>
      </c>
      <c r="AH58" s="448"/>
      <c r="AI58" s="448"/>
      <c r="AJ58" s="363">
        <v>5</v>
      </c>
      <c r="AK58" s="448"/>
      <c r="AL58" s="363" t="s">
        <v>138</v>
      </c>
      <c r="AM58" s="363">
        <v>0</v>
      </c>
      <c r="AN58" s="363">
        <v>1</v>
      </c>
      <c r="AO58" s="363">
        <v>0</v>
      </c>
      <c r="AP58" s="363">
        <v>2</v>
      </c>
      <c r="AQ58" s="363">
        <v>0</v>
      </c>
      <c r="AR58" s="363">
        <v>1</v>
      </c>
      <c r="AS58" s="448"/>
      <c r="AT58" s="448"/>
      <c r="AU58" s="363">
        <v>4</v>
      </c>
    </row>
    <row r="59" spans="2:47" x14ac:dyDescent="0.2">
      <c r="B59" s="448"/>
      <c r="C59" s="448"/>
      <c r="D59" s="448"/>
      <c r="E59" s="448"/>
      <c r="F59" s="448"/>
      <c r="G59" s="448"/>
      <c r="H59" s="448"/>
      <c r="I59" s="448"/>
      <c r="J59" s="448"/>
      <c r="K59" s="448"/>
      <c r="L59" s="448"/>
      <c r="M59" s="448"/>
      <c r="N59" s="448"/>
      <c r="O59" s="448"/>
      <c r="P59" s="448"/>
      <c r="Q59" s="448"/>
      <c r="R59" s="448"/>
      <c r="S59" s="448"/>
      <c r="T59" s="448"/>
      <c r="U59" s="448"/>
      <c r="V59" s="448"/>
      <c r="W59" s="448"/>
      <c r="X59" s="448"/>
      <c r="Y59" s="448"/>
      <c r="Z59" s="448"/>
      <c r="AA59" s="363" t="s">
        <v>143</v>
      </c>
      <c r="AB59" s="363">
        <v>192</v>
      </c>
      <c r="AC59" s="363">
        <v>313</v>
      </c>
      <c r="AD59" s="363">
        <v>455</v>
      </c>
      <c r="AE59" s="363">
        <v>1082</v>
      </c>
      <c r="AF59" s="363">
        <v>2743</v>
      </c>
      <c r="AG59" s="363">
        <v>2434</v>
      </c>
      <c r="AH59" s="363">
        <v>1974</v>
      </c>
      <c r="AI59" s="363">
        <v>695</v>
      </c>
      <c r="AJ59" s="363">
        <v>9888</v>
      </c>
      <c r="AK59" s="448"/>
      <c r="AL59" s="363" t="s">
        <v>143</v>
      </c>
      <c r="AM59" s="363">
        <v>32</v>
      </c>
      <c r="AN59" s="363">
        <v>55</v>
      </c>
      <c r="AO59" s="363">
        <v>67</v>
      </c>
      <c r="AP59" s="363">
        <v>178</v>
      </c>
      <c r="AQ59" s="363">
        <v>493</v>
      </c>
      <c r="AR59" s="363">
        <v>451</v>
      </c>
      <c r="AS59" s="363">
        <v>483</v>
      </c>
      <c r="AT59" s="363">
        <v>181</v>
      </c>
      <c r="AU59" s="363">
        <v>1940</v>
      </c>
    </row>
    <row r="61" spans="2:47" x14ac:dyDescent="0.2">
      <c r="B61" s="448"/>
      <c r="C61" s="448"/>
      <c r="D61" s="448"/>
      <c r="E61" s="448"/>
      <c r="F61" s="448"/>
      <c r="G61" s="448"/>
      <c r="H61" s="448"/>
      <c r="I61" s="448"/>
      <c r="J61" s="448"/>
      <c r="K61" s="448"/>
      <c r="L61" s="448"/>
      <c r="M61" s="448"/>
      <c r="N61" s="448"/>
      <c r="O61" s="448"/>
      <c r="P61" s="448"/>
      <c r="Q61" s="448"/>
      <c r="R61" s="448"/>
      <c r="S61" s="448"/>
      <c r="T61" s="448"/>
      <c r="U61" s="448"/>
      <c r="V61" s="448"/>
      <c r="W61" s="448"/>
      <c r="X61" s="448"/>
      <c r="Y61" s="448"/>
      <c r="Z61" s="448"/>
      <c r="AA61" s="363" t="s">
        <v>147</v>
      </c>
      <c r="AB61" s="363" t="s">
        <v>34</v>
      </c>
      <c r="AC61" s="448"/>
      <c r="AD61" s="448"/>
      <c r="AE61" s="448"/>
      <c r="AF61" s="448"/>
      <c r="AG61" s="448"/>
      <c r="AH61" s="448"/>
      <c r="AI61" s="448"/>
      <c r="AJ61" s="448"/>
      <c r="AK61" s="448"/>
      <c r="AL61" s="448"/>
      <c r="AM61" s="448"/>
      <c r="AN61" s="448"/>
      <c r="AO61" s="448"/>
      <c r="AP61" s="448"/>
      <c r="AQ61" s="448"/>
      <c r="AR61" s="448"/>
      <c r="AS61" s="448"/>
      <c r="AT61" s="448"/>
      <c r="AU61" s="448"/>
    </row>
    <row r="62" spans="2:47" x14ac:dyDescent="0.2">
      <c r="B62" s="448"/>
      <c r="C62" s="448"/>
      <c r="D62" s="448"/>
      <c r="E62" s="448"/>
      <c r="F62" s="448"/>
      <c r="G62" s="448"/>
      <c r="H62" s="448"/>
      <c r="I62" s="448"/>
      <c r="J62" s="448"/>
      <c r="K62" s="448"/>
      <c r="L62" s="448"/>
      <c r="M62" s="448"/>
      <c r="N62" s="448"/>
      <c r="O62" s="448"/>
      <c r="P62" s="448"/>
      <c r="Q62" s="448"/>
      <c r="R62" s="448"/>
      <c r="S62" s="448"/>
      <c r="T62" s="448"/>
      <c r="U62" s="448"/>
      <c r="V62" s="448"/>
      <c r="W62" s="448"/>
      <c r="X62" s="448"/>
      <c r="Y62" s="448"/>
      <c r="Z62" s="448"/>
      <c r="AA62" s="363" t="s">
        <v>142</v>
      </c>
      <c r="AB62" s="363" t="s">
        <v>124</v>
      </c>
      <c r="AC62" s="363" t="s">
        <v>125</v>
      </c>
      <c r="AD62" s="363" t="s">
        <v>126</v>
      </c>
      <c r="AE62" s="363" t="s">
        <v>127</v>
      </c>
      <c r="AF62" s="363" t="s">
        <v>128</v>
      </c>
      <c r="AG62" s="363" t="s">
        <v>38</v>
      </c>
      <c r="AH62" s="363" t="s">
        <v>39</v>
      </c>
      <c r="AI62" s="363" t="s">
        <v>40</v>
      </c>
      <c r="AJ62" s="363" t="s">
        <v>143</v>
      </c>
      <c r="AK62" s="448"/>
      <c r="AL62" s="363" t="s">
        <v>147</v>
      </c>
      <c r="AM62" s="363" t="s">
        <v>34</v>
      </c>
      <c r="AN62" s="448"/>
      <c r="AO62" s="448"/>
      <c r="AP62" s="448"/>
      <c r="AQ62" s="448"/>
      <c r="AR62" s="448"/>
      <c r="AS62" s="448"/>
      <c r="AT62" s="448"/>
      <c r="AU62" s="448"/>
    </row>
    <row r="63" spans="2:47" x14ac:dyDescent="0.2">
      <c r="B63" s="448"/>
      <c r="C63" s="448"/>
      <c r="D63" s="448"/>
      <c r="E63" s="448"/>
      <c r="F63" s="448"/>
      <c r="G63" s="448"/>
      <c r="H63" s="448"/>
      <c r="I63" s="448"/>
      <c r="J63" s="448"/>
      <c r="K63" s="448"/>
      <c r="L63" s="448"/>
      <c r="M63" s="448"/>
      <c r="N63" s="448"/>
      <c r="O63" s="448"/>
      <c r="P63" s="448"/>
      <c r="Q63" s="448"/>
      <c r="R63" s="448"/>
      <c r="S63" s="448"/>
      <c r="T63" s="448"/>
      <c r="U63" s="448"/>
      <c r="V63" s="448"/>
      <c r="W63" s="448"/>
      <c r="X63" s="448"/>
      <c r="Y63" s="448"/>
      <c r="Z63" s="448"/>
      <c r="AA63" s="363" t="s">
        <v>22</v>
      </c>
      <c r="AB63" s="363">
        <v>9.8931800000000294</v>
      </c>
      <c r="AC63" s="363">
        <v>10.282479999999978</v>
      </c>
      <c r="AD63" s="363">
        <v>9.456019999999981</v>
      </c>
      <c r="AE63" s="363">
        <v>17.753499999999867</v>
      </c>
      <c r="AF63" s="363">
        <v>33.523920000000331</v>
      </c>
      <c r="AG63" s="363">
        <v>29.937120000000071</v>
      </c>
      <c r="AH63" s="363">
        <v>30.512099999999972</v>
      </c>
      <c r="AI63" s="363">
        <v>13.718630000000006</v>
      </c>
      <c r="AJ63" s="363">
        <v>155.07695000000072</v>
      </c>
      <c r="AK63" s="448"/>
      <c r="AL63" s="363" t="s">
        <v>142</v>
      </c>
      <c r="AM63" s="363" t="s">
        <v>124</v>
      </c>
      <c r="AN63" s="363" t="s">
        <v>125</v>
      </c>
      <c r="AO63" s="363" t="s">
        <v>126</v>
      </c>
      <c r="AP63" s="363" t="s">
        <v>127</v>
      </c>
      <c r="AQ63" s="363" t="s">
        <v>128</v>
      </c>
      <c r="AR63" s="363" t="s">
        <v>38</v>
      </c>
      <c r="AS63" s="363" t="s">
        <v>39</v>
      </c>
      <c r="AT63" s="363" t="s">
        <v>40</v>
      </c>
      <c r="AU63" s="363" t="s">
        <v>143</v>
      </c>
    </row>
    <row r="64" spans="2:47" x14ac:dyDescent="0.2">
      <c r="B64" s="448"/>
      <c r="C64" s="448"/>
      <c r="D64" s="448"/>
      <c r="E64" s="448"/>
      <c r="F64" s="448"/>
      <c r="G64" s="448"/>
      <c r="H64" s="448"/>
      <c r="I64" s="448"/>
      <c r="J64" s="448"/>
      <c r="K64" s="448"/>
      <c r="L64" s="448"/>
      <c r="M64" s="448"/>
      <c r="N64" s="448"/>
      <c r="O64" s="448"/>
      <c r="P64" s="448"/>
      <c r="Q64" s="448"/>
      <c r="R64" s="448"/>
      <c r="S64" s="448"/>
      <c r="T64" s="448"/>
      <c r="U64" s="448"/>
      <c r="V64" s="448"/>
      <c r="W64" s="448"/>
      <c r="X64" s="448"/>
      <c r="Y64" s="448"/>
      <c r="Z64" s="448"/>
      <c r="AA64" s="363" t="s">
        <v>23</v>
      </c>
      <c r="AB64" s="363">
        <v>17.152490000000011</v>
      </c>
      <c r="AC64" s="363">
        <v>20.953080000000053</v>
      </c>
      <c r="AD64" s="363">
        <v>21.829579999999865</v>
      </c>
      <c r="AE64" s="363">
        <v>44.075509999999909</v>
      </c>
      <c r="AF64" s="363">
        <v>110.52419000000035</v>
      </c>
      <c r="AG64" s="363">
        <v>109.91388000000018</v>
      </c>
      <c r="AH64" s="363">
        <v>117.88050000000027</v>
      </c>
      <c r="AI64" s="363">
        <v>53.212019999999953</v>
      </c>
      <c r="AJ64" s="363">
        <v>495.54125000000101</v>
      </c>
      <c r="AK64" s="448"/>
      <c r="AL64" s="363" t="s">
        <v>22</v>
      </c>
      <c r="AM64" s="363">
        <v>4.0185999999999993</v>
      </c>
      <c r="AN64" s="363">
        <v>2.7374100000000001</v>
      </c>
      <c r="AO64" s="363">
        <v>2.1187899999999997</v>
      </c>
      <c r="AP64" s="363">
        <v>3.7205800000000031</v>
      </c>
      <c r="AQ64" s="363">
        <v>5.7954099999999897</v>
      </c>
      <c r="AR64" s="363">
        <v>5.0204900000000068</v>
      </c>
      <c r="AS64" s="363">
        <v>5.9847499999999956</v>
      </c>
      <c r="AT64" s="363">
        <v>3.001530000000002</v>
      </c>
      <c r="AU64" s="363">
        <v>32.397560000000063</v>
      </c>
    </row>
    <row r="65" spans="27:47" x14ac:dyDescent="0.2">
      <c r="AA65" s="363" t="s">
        <v>24</v>
      </c>
      <c r="AB65" s="363">
        <v>25.610209999999981</v>
      </c>
      <c r="AC65" s="363">
        <v>34.562869999999918</v>
      </c>
      <c r="AD65" s="363">
        <v>38.237789999999862</v>
      </c>
      <c r="AE65" s="363">
        <v>81.538800000000364</v>
      </c>
      <c r="AF65" s="363">
        <v>225.38142999999974</v>
      </c>
      <c r="AG65" s="363">
        <v>228.88616000000033</v>
      </c>
      <c r="AH65" s="363">
        <v>221.02264999999991</v>
      </c>
      <c r="AI65" s="363">
        <v>93.002729999999971</v>
      </c>
      <c r="AJ65" s="363">
        <v>948.24264000000596</v>
      </c>
      <c r="AK65" s="448"/>
      <c r="AL65" s="363" t="s">
        <v>23</v>
      </c>
      <c r="AM65" s="363">
        <v>4.2889599999999986</v>
      </c>
      <c r="AN65" s="363">
        <v>3.5831400000000047</v>
      </c>
      <c r="AO65" s="363">
        <v>2.812859999999997</v>
      </c>
      <c r="AP65" s="363">
        <v>5.5685999999999947</v>
      </c>
      <c r="AQ65" s="363">
        <v>15.610720000000036</v>
      </c>
      <c r="AR65" s="363">
        <v>16.898300000000056</v>
      </c>
      <c r="AS65" s="363">
        <v>19.306319999999978</v>
      </c>
      <c r="AT65" s="363">
        <v>8.7761100000000081</v>
      </c>
      <c r="AU65" s="363">
        <v>76.845010000000016</v>
      </c>
    </row>
    <row r="66" spans="27:47" x14ac:dyDescent="0.2">
      <c r="AA66" s="363" t="s">
        <v>25</v>
      </c>
      <c r="AB66" s="363">
        <v>31.258340000000036</v>
      </c>
      <c r="AC66" s="363">
        <v>39.950870000000165</v>
      </c>
      <c r="AD66" s="363">
        <v>43.680490000000006</v>
      </c>
      <c r="AE66" s="363">
        <v>108.1241600000002</v>
      </c>
      <c r="AF66" s="363">
        <v>336.75416000000257</v>
      </c>
      <c r="AG66" s="363">
        <v>306.63469999999978</v>
      </c>
      <c r="AH66" s="363">
        <v>269.02136999999937</v>
      </c>
      <c r="AI66" s="363">
        <v>95.695179999999937</v>
      </c>
      <c r="AJ66" s="363">
        <v>1231.1192700000108</v>
      </c>
      <c r="AK66" s="448"/>
      <c r="AL66" s="363" t="s">
        <v>24</v>
      </c>
      <c r="AM66" s="363">
        <v>4.6819899999999999</v>
      </c>
      <c r="AN66" s="363">
        <v>5.1990000000000132</v>
      </c>
      <c r="AO66" s="363">
        <v>5.1631599999999995</v>
      </c>
      <c r="AP66" s="363">
        <v>11.247459999999991</v>
      </c>
      <c r="AQ66" s="363">
        <v>36.041909999999895</v>
      </c>
      <c r="AR66" s="363">
        <v>42.591010000000061</v>
      </c>
      <c r="AS66" s="363">
        <v>42.043870000000013</v>
      </c>
      <c r="AT66" s="363">
        <v>18.344930000000002</v>
      </c>
      <c r="AU66" s="363">
        <v>165.31333000000046</v>
      </c>
    </row>
    <row r="67" spans="27:47" x14ac:dyDescent="0.2">
      <c r="AA67" s="363" t="s">
        <v>129</v>
      </c>
      <c r="AB67" s="363">
        <v>30.37963999999997</v>
      </c>
      <c r="AC67" s="363">
        <v>38.42568000000005</v>
      </c>
      <c r="AD67" s="363">
        <v>48.734380000000058</v>
      </c>
      <c r="AE67" s="363">
        <v>128.18881999999974</v>
      </c>
      <c r="AF67" s="363">
        <v>375.76647000000054</v>
      </c>
      <c r="AG67" s="363">
        <v>295.86316000000056</v>
      </c>
      <c r="AH67" s="363">
        <v>223.31981000000042</v>
      </c>
      <c r="AI67" s="363">
        <v>67.395459999999915</v>
      </c>
      <c r="AJ67" s="363">
        <v>1208.0734200000127</v>
      </c>
      <c r="AK67" s="448"/>
      <c r="AL67" s="363" t="s">
        <v>25</v>
      </c>
      <c r="AM67" s="363">
        <v>5.2257400000000018</v>
      </c>
      <c r="AN67" s="363">
        <v>6.3831900000000008</v>
      </c>
      <c r="AO67" s="363">
        <v>7.2606299999999981</v>
      </c>
      <c r="AP67" s="363">
        <v>19.821899999999992</v>
      </c>
      <c r="AQ67" s="363">
        <v>66.709660000000326</v>
      </c>
      <c r="AR67" s="363">
        <v>63.447089999999925</v>
      </c>
      <c r="AS67" s="363">
        <v>59.328319999999898</v>
      </c>
      <c r="AT67" s="363">
        <v>23.795549999999984</v>
      </c>
      <c r="AU67" s="363">
        <v>251.97208000000154</v>
      </c>
    </row>
    <row r="68" spans="27:47" x14ac:dyDescent="0.2">
      <c r="AA68" s="363" t="s">
        <v>130</v>
      </c>
      <c r="AB68" s="363">
        <v>26.67631000000004</v>
      </c>
      <c r="AC68" s="363">
        <v>40.647680000000008</v>
      </c>
      <c r="AD68" s="363">
        <v>55.178980000000152</v>
      </c>
      <c r="AE68" s="363">
        <v>136.65890999999996</v>
      </c>
      <c r="AF68" s="363">
        <v>363.27234999999956</v>
      </c>
      <c r="AG68" s="363">
        <v>224.96444000000062</v>
      </c>
      <c r="AH68" s="363">
        <v>160.50608000000022</v>
      </c>
      <c r="AI68" s="363">
        <v>56.935319999999955</v>
      </c>
      <c r="AJ68" s="363">
        <v>1064.8400700000095</v>
      </c>
      <c r="AK68" s="448"/>
      <c r="AL68" s="363" t="s">
        <v>129</v>
      </c>
      <c r="AM68" s="363">
        <v>5.8878799999999982</v>
      </c>
      <c r="AN68" s="363">
        <v>9.2506699999999942</v>
      </c>
      <c r="AO68" s="363">
        <v>11.586549999999994</v>
      </c>
      <c r="AP68" s="363">
        <v>29.613229999999959</v>
      </c>
      <c r="AQ68" s="363">
        <v>78.955360000000127</v>
      </c>
      <c r="AR68" s="363">
        <v>64.947450000000018</v>
      </c>
      <c r="AS68" s="363">
        <v>62.382119999999979</v>
      </c>
      <c r="AT68" s="363">
        <v>21.633209999999966</v>
      </c>
      <c r="AU68" s="363">
        <v>284.25647000000163</v>
      </c>
    </row>
    <row r="69" spans="27:47" x14ac:dyDescent="0.2">
      <c r="AA69" s="363" t="s">
        <v>131</v>
      </c>
      <c r="AB69" s="363">
        <v>23.11643000000004</v>
      </c>
      <c r="AC69" s="363">
        <v>38.154190000000149</v>
      </c>
      <c r="AD69" s="363">
        <v>51.271809999999782</v>
      </c>
      <c r="AE69" s="363">
        <v>125.93015000000025</v>
      </c>
      <c r="AF69" s="363">
        <v>297.11962000000011</v>
      </c>
      <c r="AG69" s="363">
        <v>149.15071000000023</v>
      </c>
      <c r="AH69" s="363">
        <v>137.95372999999998</v>
      </c>
      <c r="AI69" s="363">
        <v>69.920020000000065</v>
      </c>
      <c r="AJ69" s="363">
        <v>892.61665999998638</v>
      </c>
      <c r="AK69" s="448"/>
      <c r="AL69" s="363" t="s">
        <v>130</v>
      </c>
      <c r="AM69" s="363">
        <v>7.5462300000000022</v>
      </c>
      <c r="AN69" s="363">
        <v>11.174560000000019</v>
      </c>
      <c r="AO69" s="363">
        <v>13.046699999999964</v>
      </c>
      <c r="AP69" s="363">
        <v>30.087479999999985</v>
      </c>
      <c r="AQ69" s="363">
        <v>75.251429999999914</v>
      </c>
      <c r="AR69" s="363">
        <v>57.581910000000093</v>
      </c>
      <c r="AS69" s="363">
        <v>53.095179999999957</v>
      </c>
      <c r="AT69" s="363">
        <v>19.231849999999998</v>
      </c>
      <c r="AU69" s="363">
        <v>267.01534000000055</v>
      </c>
    </row>
    <row r="70" spans="27:47" x14ac:dyDescent="0.2">
      <c r="AA70" s="363" t="s">
        <v>132</v>
      </c>
      <c r="AB70" s="363">
        <v>19.143230000000028</v>
      </c>
      <c r="AC70" s="363">
        <v>30.935419999999841</v>
      </c>
      <c r="AD70" s="363">
        <v>42.095189999999974</v>
      </c>
      <c r="AE70" s="363">
        <v>98.008929999999879</v>
      </c>
      <c r="AF70" s="363">
        <v>210.34009000000117</v>
      </c>
      <c r="AG70" s="363">
        <v>132.39423000000031</v>
      </c>
      <c r="AH70" s="363">
        <v>167.21420999999987</v>
      </c>
      <c r="AI70" s="363">
        <v>92.851680000000087</v>
      </c>
      <c r="AJ70" s="363">
        <v>792.98297999999818</v>
      </c>
      <c r="AK70" s="448"/>
      <c r="AL70" s="363" t="s">
        <v>131</v>
      </c>
      <c r="AM70" s="363">
        <v>5.9398200000000019</v>
      </c>
      <c r="AN70" s="363">
        <v>8.6950000000000021</v>
      </c>
      <c r="AO70" s="363">
        <v>10.38847</v>
      </c>
      <c r="AP70" s="363">
        <v>25.897020000000008</v>
      </c>
      <c r="AQ70" s="363">
        <v>63.193360000000133</v>
      </c>
      <c r="AR70" s="363">
        <v>41.278400000000005</v>
      </c>
      <c r="AS70" s="363">
        <v>46.499619999999879</v>
      </c>
      <c r="AT70" s="363">
        <v>23.06541</v>
      </c>
      <c r="AU70" s="363">
        <v>224.95710000000059</v>
      </c>
    </row>
    <row r="71" spans="27:47" x14ac:dyDescent="0.2">
      <c r="AA71" s="363" t="s">
        <v>133</v>
      </c>
      <c r="AB71" s="363">
        <v>12.157820000000024</v>
      </c>
      <c r="AC71" s="363">
        <v>21.517409999999916</v>
      </c>
      <c r="AD71" s="363">
        <v>30.125080000000029</v>
      </c>
      <c r="AE71" s="363">
        <v>70.5097999999998</v>
      </c>
      <c r="AF71" s="363">
        <v>177.45393999999914</v>
      </c>
      <c r="AG71" s="363">
        <v>184.00463999999911</v>
      </c>
      <c r="AH71" s="363">
        <v>221.85233000000096</v>
      </c>
      <c r="AI71" s="363">
        <v>96.552890000000033</v>
      </c>
      <c r="AJ71" s="363">
        <v>814.17391000000009</v>
      </c>
      <c r="AK71" s="448"/>
      <c r="AL71" s="363" t="s">
        <v>132</v>
      </c>
      <c r="AM71" s="363">
        <v>4.1942600000000017</v>
      </c>
      <c r="AN71" s="363">
        <v>6.584849999999995</v>
      </c>
      <c r="AO71" s="363">
        <v>8.3189099999999971</v>
      </c>
      <c r="AP71" s="363">
        <v>19.885370000000016</v>
      </c>
      <c r="AQ71" s="363">
        <v>44.412820000000032</v>
      </c>
      <c r="AR71" s="363">
        <v>32.801510000000015</v>
      </c>
      <c r="AS71" s="363">
        <v>53.990110000000023</v>
      </c>
      <c r="AT71" s="363">
        <v>24.517890000000016</v>
      </c>
      <c r="AU71" s="363">
        <v>194.70571999999987</v>
      </c>
    </row>
    <row r="72" spans="27:47" x14ac:dyDescent="0.2">
      <c r="AA72" s="363" t="s">
        <v>134</v>
      </c>
      <c r="AB72" s="363">
        <v>10.228570000000005</v>
      </c>
      <c r="AC72" s="363">
        <v>17.628039999999942</v>
      </c>
      <c r="AD72" s="363">
        <v>24.554609999999954</v>
      </c>
      <c r="AE72" s="363">
        <v>55.935329999999944</v>
      </c>
      <c r="AF72" s="363">
        <v>190.23735000000059</v>
      </c>
      <c r="AG72" s="363">
        <v>272.75546999999989</v>
      </c>
      <c r="AH72" s="363">
        <v>250.76161000000033</v>
      </c>
      <c r="AI72" s="363">
        <v>74.514600000000016</v>
      </c>
      <c r="AJ72" s="363">
        <v>896.61557999999513</v>
      </c>
      <c r="AK72" s="448"/>
      <c r="AL72" s="363" t="s">
        <v>133</v>
      </c>
      <c r="AM72" s="363">
        <v>2.8372899999999985</v>
      </c>
      <c r="AN72" s="363">
        <v>4.9438399999999945</v>
      </c>
      <c r="AO72" s="363">
        <v>6.6234699999999966</v>
      </c>
      <c r="AP72" s="363">
        <v>14.570830000000015</v>
      </c>
      <c r="AQ72" s="363">
        <v>32.346409999999992</v>
      </c>
      <c r="AR72" s="363">
        <v>37.271229999999989</v>
      </c>
      <c r="AS72" s="363">
        <v>60.714070000000049</v>
      </c>
      <c r="AT72" s="363">
        <v>21.832199999999997</v>
      </c>
      <c r="AU72" s="363">
        <v>181.13933999999983</v>
      </c>
    </row>
    <row r="73" spans="27:47" x14ac:dyDescent="0.2">
      <c r="AA73" s="363" t="s">
        <v>135</v>
      </c>
      <c r="AB73" s="363">
        <v>11.658489999999992</v>
      </c>
      <c r="AC73" s="363">
        <v>19.215249999999994</v>
      </c>
      <c r="AD73" s="363">
        <v>24.95457000000005</v>
      </c>
      <c r="AE73" s="363">
        <v>54.924669999999892</v>
      </c>
      <c r="AF73" s="363">
        <v>221.99645999999984</v>
      </c>
      <c r="AG73" s="363">
        <v>313.52085000000005</v>
      </c>
      <c r="AH73" s="363">
        <v>198.03626999999989</v>
      </c>
      <c r="AI73" s="363">
        <v>29.255270000000007</v>
      </c>
      <c r="AJ73" s="363">
        <v>873.56182999999703</v>
      </c>
      <c r="AK73" s="448"/>
      <c r="AL73" s="363" t="s">
        <v>134</v>
      </c>
      <c r="AM73" s="363">
        <v>1.8778800000000004</v>
      </c>
      <c r="AN73" s="363">
        <v>2.9816099999999999</v>
      </c>
      <c r="AO73" s="363">
        <v>3.5623899999999984</v>
      </c>
      <c r="AP73" s="363">
        <v>8.5162400000000016</v>
      </c>
      <c r="AQ73" s="363">
        <v>27.489439999999984</v>
      </c>
      <c r="AR73" s="363">
        <v>35.932680000000012</v>
      </c>
      <c r="AS73" s="363">
        <v>65.974660000000029</v>
      </c>
      <c r="AT73" s="363">
        <v>11.922289999999997</v>
      </c>
      <c r="AU73" s="363">
        <v>158.25718999999989</v>
      </c>
    </row>
    <row r="74" spans="27:47" x14ac:dyDescent="0.2">
      <c r="AA74" s="363" t="s">
        <v>136</v>
      </c>
      <c r="AB74" s="363">
        <v>13.762930000000011</v>
      </c>
      <c r="AC74" s="363">
        <v>23.144779999999905</v>
      </c>
      <c r="AD74" s="363">
        <v>29.725760000000001</v>
      </c>
      <c r="AE74" s="363">
        <v>57.519249999999907</v>
      </c>
      <c r="AF74" s="363">
        <v>237.30486000000045</v>
      </c>
      <c r="AG74" s="363">
        <v>239.13139999999984</v>
      </c>
      <c r="AH74" s="363">
        <v>70.217780000000005</v>
      </c>
      <c r="AI74" s="363">
        <v>1.89514</v>
      </c>
      <c r="AJ74" s="363">
        <v>672.70189999999923</v>
      </c>
      <c r="AK74" s="448"/>
      <c r="AL74" s="363" t="s">
        <v>135</v>
      </c>
      <c r="AM74" s="363">
        <v>1.40951</v>
      </c>
      <c r="AN74" s="363">
        <v>2.1337799999999998</v>
      </c>
      <c r="AO74" s="363">
        <v>2.4546300000000003</v>
      </c>
      <c r="AP74" s="363">
        <v>5.5463800000000045</v>
      </c>
      <c r="AQ74" s="363">
        <v>23.789220000000007</v>
      </c>
      <c r="AR74" s="363">
        <v>28.195270000000022</v>
      </c>
      <c r="AS74" s="363">
        <v>48.200420000000001</v>
      </c>
      <c r="AT74" s="363">
        <v>4.7206099999999998</v>
      </c>
      <c r="AU74" s="363">
        <v>116.4498199999998</v>
      </c>
    </row>
    <row r="75" spans="27:47" x14ac:dyDescent="0.2">
      <c r="AA75" s="363" t="s">
        <v>137</v>
      </c>
      <c r="AB75" s="363">
        <v>10.217369999999995</v>
      </c>
      <c r="AC75" s="363">
        <v>20.001239999999985</v>
      </c>
      <c r="AD75" s="363">
        <v>28.734760000000044</v>
      </c>
      <c r="AE75" s="363">
        <v>60.980179999999883</v>
      </c>
      <c r="AF75" s="363">
        <v>179.65480000000025</v>
      </c>
      <c r="AG75" s="363">
        <v>81.85072999999997</v>
      </c>
      <c r="AH75" s="363">
        <v>8.4621799999999983</v>
      </c>
      <c r="AI75" s="363">
        <v>0.40007999999999999</v>
      </c>
      <c r="AJ75" s="363">
        <v>390.3013400000014</v>
      </c>
      <c r="AK75" s="448"/>
      <c r="AL75" s="363" t="s">
        <v>136</v>
      </c>
      <c r="AM75" s="363">
        <v>1.00407</v>
      </c>
      <c r="AN75" s="363">
        <v>1.7591500000000004</v>
      </c>
      <c r="AO75" s="363">
        <v>1.6306700000000001</v>
      </c>
      <c r="AP75" s="363">
        <v>3.0637999999999996</v>
      </c>
      <c r="AQ75" s="363">
        <v>13.948820000000003</v>
      </c>
      <c r="AR75" s="363">
        <v>15.250019999999996</v>
      </c>
      <c r="AS75" s="363">
        <v>13.346369999999999</v>
      </c>
      <c r="AT75" s="363">
        <v>1.42361</v>
      </c>
      <c r="AU75" s="363">
        <v>51.42651</v>
      </c>
    </row>
    <row r="76" spans="27:47" x14ac:dyDescent="0.2">
      <c r="AA76" s="363" t="s">
        <v>138</v>
      </c>
      <c r="AB76" s="363">
        <v>2.1835600000000004</v>
      </c>
      <c r="AC76" s="363">
        <v>7.8200100000000026</v>
      </c>
      <c r="AD76" s="363">
        <v>15.886600000000001</v>
      </c>
      <c r="AE76" s="363">
        <v>22.334109999999981</v>
      </c>
      <c r="AF76" s="363">
        <v>35.631830000000015</v>
      </c>
      <c r="AG76" s="363">
        <v>8.1774100000000001</v>
      </c>
      <c r="AH76" s="363">
        <v>1.2844300000000002</v>
      </c>
      <c r="AI76" s="448"/>
      <c r="AJ76" s="363">
        <v>93.317950000000195</v>
      </c>
      <c r="AK76" s="448"/>
      <c r="AL76" s="363" t="s">
        <v>137</v>
      </c>
      <c r="AM76" s="363">
        <v>0.64292000000000005</v>
      </c>
      <c r="AN76" s="363">
        <v>0.9793200000000003</v>
      </c>
      <c r="AO76" s="363">
        <v>0.95502000000000009</v>
      </c>
      <c r="AP76" s="363">
        <v>2.6372499999999999</v>
      </c>
      <c r="AQ76" s="363">
        <v>9.8308000000000018</v>
      </c>
      <c r="AR76" s="363">
        <v>3.7656700000000005</v>
      </c>
      <c r="AS76" s="363">
        <v>0.95082999999999995</v>
      </c>
      <c r="AT76" s="448"/>
      <c r="AU76" s="363">
        <v>19.761810000000011</v>
      </c>
    </row>
    <row r="77" spans="27:47" x14ac:dyDescent="0.2">
      <c r="AA77" s="363" t="s">
        <v>139</v>
      </c>
      <c r="AB77" s="363">
        <v>9.2240000000000003E-2</v>
      </c>
      <c r="AC77" s="363">
        <v>0.58653999999999995</v>
      </c>
      <c r="AD77" s="363">
        <v>0.62129999999999996</v>
      </c>
      <c r="AE77" s="363">
        <v>1.5803799999999999</v>
      </c>
      <c r="AF77" s="363">
        <v>0.50387999999999999</v>
      </c>
      <c r="AG77" s="363">
        <v>1.52484</v>
      </c>
      <c r="AH77" s="448"/>
      <c r="AI77" s="448"/>
      <c r="AJ77" s="363">
        <v>4.9091799999999992</v>
      </c>
      <c r="AK77" s="448"/>
      <c r="AL77" s="363" t="s">
        <v>138</v>
      </c>
      <c r="AM77" s="363">
        <v>7.5719999999999996E-2</v>
      </c>
      <c r="AN77" s="363">
        <v>0.38841999999999999</v>
      </c>
      <c r="AO77" s="363">
        <v>0.64386999999999994</v>
      </c>
      <c r="AP77" s="363">
        <v>1.8922399999999999</v>
      </c>
      <c r="AQ77" s="363">
        <v>0.47250000000000003</v>
      </c>
      <c r="AR77" s="363">
        <v>0.21448999999999999</v>
      </c>
      <c r="AS77" s="448"/>
      <c r="AT77" s="448"/>
      <c r="AU77" s="363">
        <v>3.6872400000000005</v>
      </c>
    </row>
    <row r="78" spans="27:47" x14ac:dyDescent="0.2">
      <c r="AA78" s="363" t="s">
        <v>143</v>
      </c>
      <c r="AB78" s="363">
        <v>243.53081000000299</v>
      </c>
      <c r="AC78" s="363">
        <v>363.82553999999794</v>
      </c>
      <c r="AD78" s="363">
        <v>465.08692000000121</v>
      </c>
      <c r="AE78" s="363">
        <v>1064.0625</v>
      </c>
      <c r="AF78" s="363">
        <v>2995.4653500000613</v>
      </c>
      <c r="AG78" s="363">
        <v>2578.709740000038</v>
      </c>
      <c r="AH78" s="363">
        <v>2078.0450500000125</v>
      </c>
      <c r="AI78" s="363">
        <v>745.34901999999988</v>
      </c>
      <c r="AJ78" s="363">
        <v>10534.074930000021</v>
      </c>
      <c r="AK78" s="448"/>
      <c r="AL78" s="363" t="s">
        <v>143</v>
      </c>
      <c r="AM78" s="363">
        <v>49.630870000000073</v>
      </c>
      <c r="AN78" s="363">
        <v>66.793940000000305</v>
      </c>
      <c r="AO78" s="363">
        <v>76.566119999999827</v>
      </c>
      <c r="AP78" s="363">
        <v>182.06838000000076</v>
      </c>
      <c r="AQ78" s="363">
        <v>493.8478599999986</v>
      </c>
      <c r="AR78" s="363">
        <v>445.19551999999931</v>
      </c>
      <c r="AS78" s="363">
        <v>531.81664000000171</v>
      </c>
      <c r="AT78" s="363">
        <v>182.26519000000002</v>
      </c>
      <c r="AU78" s="363">
        <v>2028.1845200000043</v>
      </c>
    </row>
  </sheetData>
  <mergeCells count="27">
    <mergeCell ref="N30:U30"/>
    <mergeCell ref="V30:V31"/>
    <mergeCell ref="W30:W31"/>
    <mergeCell ref="V9:V10"/>
    <mergeCell ref="W9:W10"/>
    <mergeCell ref="G28:O28"/>
    <mergeCell ref="B29:I29"/>
    <mergeCell ref="N29:U29"/>
    <mergeCell ref="A30:A31"/>
    <mergeCell ref="B30:I30"/>
    <mergeCell ref="J30:J31"/>
    <mergeCell ref="K30:K31"/>
    <mergeCell ref="M30:M31"/>
    <mergeCell ref="B8:I8"/>
    <mergeCell ref="N8:U8"/>
    <mergeCell ref="A9:A10"/>
    <mergeCell ref="B9:I9"/>
    <mergeCell ref="J9:J10"/>
    <mergeCell ref="K9:K10"/>
    <mergeCell ref="M9:M10"/>
    <mergeCell ref="N9:U9"/>
    <mergeCell ref="G7:O7"/>
    <mergeCell ref="A1:W1"/>
    <mergeCell ref="A2:W2"/>
    <mergeCell ref="A3:W3"/>
    <mergeCell ref="A4:W4"/>
    <mergeCell ref="A5:W5"/>
  </mergeCells>
  <printOptions horizontalCentered="1" verticalCentered="1"/>
  <pageMargins left="0.7" right="0.7" top="0.75" bottom="0.75" header="0.3" footer="0.3"/>
  <pageSetup scale="5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"/>
  <sheetViews>
    <sheetView workbookViewId="0">
      <selection sqref="A1:W1"/>
    </sheetView>
  </sheetViews>
  <sheetFormatPr defaultColWidth="8.85546875" defaultRowHeight="12.75" x14ac:dyDescent="0.2"/>
  <cols>
    <col min="1" max="10" width="8.85546875" style="426"/>
    <col min="11" max="11" width="11.7109375" style="426" customWidth="1"/>
    <col min="12" max="22" width="8.85546875" style="426"/>
    <col min="23" max="23" width="11.42578125" style="426" bestFit="1" customWidth="1"/>
    <col min="24" max="16384" width="8.85546875" style="426"/>
  </cols>
  <sheetData>
    <row r="1" spans="1:23" x14ac:dyDescent="0.2">
      <c r="A1" s="881" t="s">
        <v>267</v>
      </c>
      <c r="B1" s="881"/>
      <c r="C1" s="881"/>
      <c r="D1" s="881"/>
      <c r="E1" s="881"/>
      <c r="F1" s="881"/>
      <c r="G1" s="881"/>
      <c r="H1" s="881"/>
      <c r="I1" s="881"/>
      <c r="J1" s="881"/>
      <c r="K1" s="881"/>
      <c r="L1" s="881"/>
      <c r="M1" s="881"/>
      <c r="N1" s="881"/>
      <c r="O1" s="881"/>
      <c r="P1" s="881"/>
      <c r="Q1" s="881"/>
      <c r="R1" s="881"/>
      <c r="S1" s="881"/>
      <c r="T1" s="881"/>
      <c r="U1" s="881"/>
      <c r="V1" s="881"/>
      <c r="W1" s="881"/>
    </row>
    <row r="2" spans="1:23" x14ac:dyDescent="0.2">
      <c r="A2" s="882" t="s">
        <v>1</v>
      </c>
      <c r="B2" s="882"/>
      <c r="C2" s="882"/>
      <c r="D2" s="882"/>
      <c r="E2" s="882"/>
      <c r="F2" s="882"/>
      <c r="G2" s="882"/>
      <c r="H2" s="882"/>
      <c r="I2" s="882"/>
      <c r="J2" s="882"/>
      <c r="K2" s="882"/>
      <c r="L2" s="882"/>
      <c r="M2" s="882"/>
      <c r="N2" s="882"/>
      <c r="O2" s="882"/>
      <c r="P2" s="882"/>
      <c r="Q2" s="882"/>
      <c r="R2" s="882"/>
      <c r="S2" s="882"/>
      <c r="T2" s="882"/>
      <c r="U2" s="882"/>
      <c r="V2" s="882"/>
      <c r="W2" s="882"/>
    </row>
    <row r="3" spans="1:23" x14ac:dyDescent="0.2">
      <c r="A3" s="882" t="s">
        <v>2</v>
      </c>
      <c r="B3" s="882"/>
      <c r="C3" s="882"/>
      <c r="D3" s="882"/>
      <c r="E3" s="882"/>
      <c r="F3" s="882"/>
      <c r="G3" s="882"/>
      <c r="H3" s="882"/>
      <c r="I3" s="882"/>
      <c r="J3" s="882"/>
      <c r="K3" s="882"/>
      <c r="L3" s="882"/>
      <c r="M3" s="882"/>
      <c r="N3" s="882"/>
      <c r="O3" s="882"/>
      <c r="P3" s="882"/>
      <c r="Q3" s="882"/>
      <c r="R3" s="882"/>
      <c r="S3" s="882"/>
      <c r="T3" s="882"/>
      <c r="U3" s="882"/>
      <c r="V3" s="882"/>
      <c r="W3" s="882"/>
    </row>
    <row r="4" spans="1:23" x14ac:dyDescent="0.2">
      <c r="A4" s="882" t="s">
        <v>3</v>
      </c>
      <c r="B4" s="882"/>
      <c r="C4" s="882"/>
      <c r="D4" s="882"/>
      <c r="E4" s="882"/>
      <c r="F4" s="882"/>
      <c r="G4" s="882"/>
      <c r="H4" s="882"/>
      <c r="I4" s="882"/>
      <c r="J4" s="882"/>
      <c r="K4" s="882"/>
      <c r="L4" s="882"/>
      <c r="M4" s="882"/>
      <c r="N4" s="882"/>
      <c r="O4" s="882"/>
      <c r="P4" s="882"/>
      <c r="Q4" s="882"/>
      <c r="R4" s="882"/>
      <c r="S4" s="882"/>
      <c r="T4" s="882"/>
      <c r="U4" s="882"/>
      <c r="V4" s="882"/>
      <c r="W4" s="882"/>
    </row>
    <row r="5" spans="1:23" x14ac:dyDescent="0.2">
      <c r="A5" s="883" t="s">
        <v>4</v>
      </c>
      <c r="B5" s="883"/>
      <c r="C5" s="883"/>
      <c r="D5" s="883"/>
      <c r="E5" s="883"/>
      <c r="F5" s="883"/>
      <c r="G5" s="883"/>
      <c r="H5" s="883"/>
      <c r="I5" s="883"/>
      <c r="J5" s="883"/>
      <c r="K5" s="883"/>
      <c r="L5" s="883"/>
      <c r="M5" s="883"/>
      <c r="N5" s="883"/>
      <c r="O5" s="883"/>
      <c r="P5" s="883"/>
      <c r="Q5" s="883"/>
      <c r="R5" s="883"/>
      <c r="S5" s="883"/>
      <c r="T5" s="883"/>
      <c r="U5" s="883"/>
      <c r="V5" s="883"/>
      <c r="W5" s="883"/>
    </row>
    <row r="6" spans="1:23" x14ac:dyDescent="0.2">
      <c r="A6" s="427"/>
      <c r="B6" s="427"/>
      <c r="C6" s="427"/>
      <c r="D6" s="427"/>
      <c r="E6" s="427"/>
      <c r="F6" s="427"/>
      <c r="G6" s="427"/>
      <c r="H6" s="427"/>
      <c r="I6" s="427"/>
      <c r="J6" s="427"/>
      <c r="K6" s="427"/>
      <c r="L6" s="427"/>
      <c r="M6" s="427"/>
      <c r="N6" s="427"/>
      <c r="O6" s="427"/>
      <c r="P6" s="427"/>
      <c r="Q6" s="427"/>
      <c r="R6" s="427"/>
      <c r="S6" s="427"/>
      <c r="T6" s="427"/>
      <c r="U6" s="427"/>
      <c r="V6" s="427"/>
      <c r="W6" s="427"/>
    </row>
    <row r="7" spans="1:23" x14ac:dyDescent="0.2">
      <c r="A7" s="428"/>
      <c r="B7" s="429"/>
      <c r="C7" s="429"/>
      <c r="D7" s="429"/>
      <c r="E7" s="429"/>
      <c r="F7" s="429"/>
      <c r="G7" s="880" t="s">
        <v>75</v>
      </c>
      <c r="H7" s="880"/>
      <c r="I7" s="880"/>
      <c r="J7" s="880"/>
      <c r="K7" s="880"/>
      <c r="L7" s="880"/>
      <c r="M7" s="880"/>
      <c r="N7" s="880"/>
      <c r="O7" s="880"/>
      <c r="P7" s="429"/>
      <c r="Q7" s="429"/>
      <c r="R7" s="429"/>
      <c r="S7" s="429"/>
      <c r="T7" s="429"/>
      <c r="U7" s="429"/>
      <c r="V7" s="429"/>
      <c r="W7" s="430"/>
    </row>
    <row r="8" spans="1:23" x14ac:dyDescent="0.2">
      <c r="A8" s="431"/>
      <c r="B8" s="884" t="s">
        <v>10</v>
      </c>
      <c r="C8" s="884"/>
      <c r="D8" s="884"/>
      <c r="E8" s="884"/>
      <c r="F8" s="884"/>
      <c r="G8" s="884"/>
      <c r="H8" s="884"/>
      <c r="I8" s="884"/>
      <c r="J8" s="429"/>
      <c r="K8" s="429"/>
      <c r="L8" s="432"/>
      <c r="M8" s="432"/>
      <c r="N8" s="884" t="s">
        <v>7</v>
      </c>
      <c r="O8" s="884"/>
      <c r="P8" s="884"/>
      <c r="Q8" s="884"/>
      <c r="R8" s="884"/>
      <c r="S8" s="884"/>
      <c r="T8" s="884"/>
      <c r="U8" s="884"/>
      <c r="V8" s="429"/>
      <c r="W8" s="433"/>
    </row>
    <row r="9" spans="1:23" x14ac:dyDescent="0.2">
      <c r="A9" s="885" t="s">
        <v>17</v>
      </c>
      <c r="B9" s="887" t="s">
        <v>34</v>
      </c>
      <c r="C9" s="888"/>
      <c r="D9" s="888"/>
      <c r="E9" s="888"/>
      <c r="F9" s="888"/>
      <c r="G9" s="888"/>
      <c r="H9" s="888"/>
      <c r="I9" s="889"/>
      <c r="J9" s="890" t="s">
        <v>99</v>
      </c>
      <c r="K9" s="892" t="s">
        <v>101</v>
      </c>
      <c r="L9" s="432"/>
      <c r="M9" s="885" t="s">
        <v>17</v>
      </c>
      <c r="N9" s="887" t="s">
        <v>34</v>
      </c>
      <c r="O9" s="888"/>
      <c r="P9" s="888"/>
      <c r="Q9" s="888"/>
      <c r="R9" s="888"/>
      <c r="S9" s="888"/>
      <c r="T9" s="888"/>
      <c r="U9" s="889"/>
      <c r="V9" s="890" t="s">
        <v>99</v>
      </c>
      <c r="W9" s="892" t="s">
        <v>95</v>
      </c>
    </row>
    <row r="10" spans="1:23" x14ac:dyDescent="0.2">
      <c r="A10" s="886"/>
      <c r="B10" s="434" t="s">
        <v>124</v>
      </c>
      <c r="C10" s="435" t="s">
        <v>125</v>
      </c>
      <c r="D10" s="435" t="s">
        <v>126</v>
      </c>
      <c r="E10" s="435" t="s">
        <v>127</v>
      </c>
      <c r="F10" s="435" t="s">
        <v>128</v>
      </c>
      <c r="G10" s="435" t="s">
        <v>38</v>
      </c>
      <c r="H10" s="435" t="s">
        <v>39</v>
      </c>
      <c r="I10" s="436" t="s">
        <v>40</v>
      </c>
      <c r="J10" s="891"/>
      <c r="K10" s="893"/>
      <c r="L10" s="437"/>
      <c r="M10" s="886"/>
      <c r="N10" s="434" t="s">
        <v>124</v>
      </c>
      <c r="O10" s="435" t="s">
        <v>125</v>
      </c>
      <c r="P10" s="435" t="s">
        <v>126</v>
      </c>
      <c r="Q10" s="435" t="s">
        <v>127</v>
      </c>
      <c r="R10" s="435" t="s">
        <v>128</v>
      </c>
      <c r="S10" s="435" t="s">
        <v>38</v>
      </c>
      <c r="T10" s="435" t="s">
        <v>39</v>
      </c>
      <c r="U10" s="436" t="s">
        <v>40</v>
      </c>
      <c r="V10" s="891"/>
      <c r="W10" s="893"/>
    </row>
    <row r="11" spans="1:23" x14ac:dyDescent="0.2">
      <c r="A11" s="438" t="s">
        <v>22</v>
      </c>
      <c r="B11" s="439">
        <v>0.75155992984400199</v>
      </c>
      <c r="C11" s="440">
        <v>1.4388636821471605</v>
      </c>
      <c r="D11" s="440">
        <v>0.97372054825273247</v>
      </c>
      <c r="E11" s="440">
        <v>0.93067274618022711</v>
      </c>
      <c r="F11" s="440">
        <v>1.0233417821555122</v>
      </c>
      <c r="G11" s="440">
        <v>1.29459591489903</v>
      </c>
      <c r="H11" s="440">
        <v>1.0039587184946066</v>
      </c>
      <c r="I11" s="440">
        <v>1.06021544464169</v>
      </c>
      <c r="J11" s="441">
        <v>1.0578187711109968</v>
      </c>
      <c r="K11" s="442">
        <v>301.481405</v>
      </c>
      <c r="L11" s="443"/>
      <c r="M11" s="444" t="s">
        <v>22</v>
      </c>
      <c r="N11" s="445">
        <v>1.1308230318496213</v>
      </c>
      <c r="O11" s="445">
        <v>1.0072989492345643</v>
      </c>
      <c r="P11" s="445">
        <v>1.2868361581279253</v>
      </c>
      <c r="Q11" s="445">
        <v>1.1648617224277804</v>
      </c>
      <c r="R11" s="445">
        <v>1.3098246882554969</v>
      </c>
      <c r="S11" s="445">
        <v>1.4393354339816506</v>
      </c>
      <c r="T11" s="445">
        <v>1.1550846993842485</v>
      </c>
      <c r="U11" s="445">
        <v>1.1055775537140582</v>
      </c>
      <c r="V11" s="441">
        <v>1.1842547713713232</v>
      </c>
      <c r="W11" s="446">
        <v>2335</v>
      </c>
    </row>
    <row r="12" spans="1:23" x14ac:dyDescent="0.2">
      <c r="A12" s="438" t="s">
        <v>23</v>
      </c>
      <c r="B12" s="447">
        <v>1.0835540522825104</v>
      </c>
      <c r="C12" s="440">
        <v>0.61080015389693731</v>
      </c>
      <c r="D12" s="440">
        <v>1.2429938874759974</v>
      </c>
      <c r="E12" s="440">
        <v>1.0714008408609401</v>
      </c>
      <c r="F12" s="440">
        <v>1.0509961918307693</v>
      </c>
      <c r="G12" s="440">
        <v>1.0408442116605083</v>
      </c>
      <c r="H12" s="440">
        <v>0.99014927161415989</v>
      </c>
      <c r="I12" s="440">
        <v>1.032959722361191</v>
      </c>
      <c r="J12" s="441">
        <v>1.0265467845908893</v>
      </c>
      <c r="K12" s="442">
        <v>950.81460700000002</v>
      </c>
      <c r="L12" s="443"/>
      <c r="M12" s="444" t="s">
        <v>23</v>
      </c>
      <c r="N12" s="445">
        <v>1.9048662656235629</v>
      </c>
      <c r="O12" s="445">
        <v>1.2149544628038467</v>
      </c>
      <c r="P12" s="445">
        <v>1.5183270324594991</v>
      </c>
      <c r="Q12" s="445">
        <v>1.3495593688660563</v>
      </c>
      <c r="R12" s="445">
        <v>1.2198526547400019</v>
      </c>
      <c r="S12" s="445">
        <v>1.0901326570637353</v>
      </c>
      <c r="T12" s="445">
        <v>1.0215434904372973</v>
      </c>
      <c r="U12" s="445">
        <v>1.1140876739347298</v>
      </c>
      <c r="V12" s="441">
        <v>1.138997297234299</v>
      </c>
      <c r="W12" s="446">
        <v>5170</v>
      </c>
    </row>
    <row r="13" spans="1:23" x14ac:dyDescent="0.2">
      <c r="A13" s="438" t="s">
        <v>24</v>
      </c>
      <c r="B13" s="447">
        <v>1.1102098940415746</v>
      </c>
      <c r="C13" s="440">
        <v>0.95591845428694533</v>
      </c>
      <c r="D13" s="440">
        <v>0.8713831925418859</v>
      </c>
      <c r="E13" s="440">
        <v>1.0020002389670033</v>
      </c>
      <c r="F13" s="440">
        <v>0.83933283657662738</v>
      </c>
      <c r="G13" s="440">
        <v>0.85662109273245202</v>
      </c>
      <c r="H13" s="440">
        <v>0.99430680470591382</v>
      </c>
      <c r="I13" s="440">
        <v>0.95880712853562799</v>
      </c>
      <c r="J13" s="441">
        <v>0.91350192185699286</v>
      </c>
      <c r="K13" s="442">
        <v>2302.795924</v>
      </c>
      <c r="L13" s="443"/>
      <c r="M13" s="444" t="s">
        <v>24</v>
      </c>
      <c r="N13" s="445">
        <v>1.7336941728805033</v>
      </c>
      <c r="O13" s="445">
        <v>1.496286568803624</v>
      </c>
      <c r="P13" s="445">
        <v>1.2289054668707062</v>
      </c>
      <c r="Q13" s="445">
        <v>1.2497063865914195</v>
      </c>
      <c r="R13" s="445">
        <v>0.99767805394326226</v>
      </c>
      <c r="S13" s="445">
        <v>0.92701763001005599</v>
      </c>
      <c r="T13" s="445">
        <v>1.1078924861322077</v>
      </c>
      <c r="U13" s="445">
        <v>1.072191713833001</v>
      </c>
      <c r="V13" s="441">
        <v>1.0641610926722218</v>
      </c>
      <c r="W13" s="446">
        <v>9395</v>
      </c>
    </row>
    <row r="14" spans="1:23" x14ac:dyDescent="0.2">
      <c r="A14" s="438" t="s">
        <v>25</v>
      </c>
      <c r="B14" s="447">
        <v>1.296171352527822</v>
      </c>
      <c r="C14" s="440">
        <v>1.055605991868517</v>
      </c>
      <c r="D14" s="440">
        <v>0.90938145051352459</v>
      </c>
      <c r="E14" s="440">
        <v>0.88969541505837246</v>
      </c>
      <c r="F14" s="440">
        <v>0.84108086742850274</v>
      </c>
      <c r="G14" s="440">
        <v>0.89104015886584664</v>
      </c>
      <c r="H14" s="440">
        <v>0.98649170876180792</v>
      </c>
      <c r="I14" s="440">
        <v>1.019721424371645</v>
      </c>
      <c r="J14" s="441">
        <v>0.91959897109703304</v>
      </c>
      <c r="K14" s="442">
        <v>4110.4821689999999</v>
      </c>
      <c r="L14" s="443"/>
      <c r="M14" s="444" t="s">
        <v>25</v>
      </c>
      <c r="N14" s="445">
        <v>1.685311704145058</v>
      </c>
      <c r="O14" s="445">
        <v>1.4543542642941862</v>
      </c>
      <c r="P14" s="445">
        <v>1.3008816235145007</v>
      </c>
      <c r="Q14" s="445">
        <v>1.0595832831762135</v>
      </c>
      <c r="R14" s="445">
        <v>0.97512647049856649</v>
      </c>
      <c r="S14" s="445">
        <v>0.96394090876310368</v>
      </c>
      <c r="T14" s="445">
        <v>1.1258367427740819</v>
      </c>
      <c r="U14" s="445">
        <v>1.1224731948765232</v>
      </c>
      <c r="V14" s="441">
        <v>1.0732793506834919</v>
      </c>
      <c r="W14" s="446">
        <v>14163</v>
      </c>
    </row>
    <row r="15" spans="1:23" x14ac:dyDescent="0.2">
      <c r="A15" s="438" t="s">
        <v>129</v>
      </c>
      <c r="B15" s="447">
        <v>1.3527042222554364</v>
      </c>
      <c r="C15" s="440">
        <v>0.84373826143560537</v>
      </c>
      <c r="D15" s="440">
        <v>0.82523424462313055</v>
      </c>
      <c r="E15" s="440">
        <v>0.90002002617594434</v>
      </c>
      <c r="F15" s="440">
        <v>0.95441501886882751</v>
      </c>
      <c r="G15" s="440">
        <v>0.8843373967250221</v>
      </c>
      <c r="H15" s="440">
        <v>0.92858798351545813</v>
      </c>
      <c r="I15" s="440">
        <v>1.0167965343929204</v>
      </c>
      <c r="J15" s="441">
        <v>0.93571210406247107</v>
      </c>
      <c r="K15" s="442">
        <v>5427.9063130000004</v>
      </c>
      <c r="L15" s="443"/>
      <c r="M15" s="444" t="s">
        <v>129</v>
      </c>
      <c r="N15" s="445">
        <v>1.4861883333800978</v>
      </c>
      <c r="O15" s="445">
        <v>1.2716941484010951</v>
      </c>
      <c r="P15" s="445">
        <v>1.0719055340536652</v>
      </c>
      <c r="Q15" s="445">
        <v>1.0659110820110294</v>
      </c>
      <c r="R15" s="445">
        <v>0.99443434363442029</v>
      </c>
      <c r="S15" s="445">
        <v>0.97250426436697057</v>
      </c>
      <c r="T15" s="445">
        <v>1.0514895667255379</v>
      </c>
      <c r="U15" s="445">
        <v>1.1150182739006882</v>
      </c>
      <c r="V15" s="441">
        <v>1.0501849875550016</v>
      </c>
      <c r="W15" s="446">
        <v>17762</v>
      </c>
    </row>
    <row r="16" spans="1:23" x14ac:dyDescent="0.2">
      <c r="A16" s="438" t="s">
        <v>130</v>
      </c>
      <c r="B16" s="447">
        <v>0.88708704936730565</v>
      </c>
      <c r="C16" s="440">
        <v>0.77341093010476158</v>
      </c>
      <c r="D16" s="440">
        <v>0.94012260055179153</v>
      </c>
      <c r="E16" s="440">
        <v>0.92887573633295162</v>
      </c>
      <c r="F16" s="440">
        <v>0.79550394442205119</v>
      </c>
      <c r="G16" s="440">
        <v>0.78893364176319103</v>
      </c>
      <c r="H16" s="440">
        <v>0.98802006115866658</v>
      </c>
      <c r="I16" s="440">
        <v>1.0556842990915765</v>
      </c>
      <c r="J16" s="441">
        <v>0.86938214317353835</v>
      </c>
      <c r="K16" s="442">
        <v>5609.7173590000002</v>
      </c>
      <c r="L16" s="443"/>
      <c r="M16" s="444" t="s">
        <v>130</v>
      </c>
      <c r="N16" s="445">
        <v>1.1836007675157811</v>
      </c>
      <c r="O16" s="445">
        <v>1.0937173073630873</v>
      </c>
      <c r="P16" s="445">
        <v>1.1964197102547169</v>
      </c>
      <c r="Q16" s="445">
        <v>1.0892897234770416</v>
      </c>
      <c r="R16" s="445">
        <v>0.94016254477903327</v>
      </c>
      <c r="S16" s="445">
        <v>0.90609925729983798</v>
      </c>
      <c r="T16" s="445">
        <v>1.0814236599102303</v>
      </c>
      <c r="U16" s="445">
        <v>1.1036710681901802</v>
      </c>
      <c r="V16" s="441">
        <v>1.0216414020000946</v>
      </c>
      <c r="W16" s="446">
        <v>20052</v>
      </c>
    </row>
    <row r="17" spans="1:26" x14ac:dyDescent="0.2">
      <c r="A17" s="438" t="s">
        <v>131</v>
      </c>
      <c r="B17" s="447">
        <v>0.95483304911541766</v>
      </c>
      <c r="C17" s="440">
        <v>0.82800338605984658</v>
      </c>
      <c r="D17" s="440">
        <v>0.81974468639296016</v>
      </c>
      <c r="E17" s="440">
        <v>0.89563788339317763</v>
      </c>
      <c r="F17" s="440">
        <v>0.86334981232297203</v>
      </c>
      <c r="G17" s="440">
        <v>0.83399263361865938</v>
      </c>
      <c r="H17" s="440">
        <v>1.024649843000432</v>
      </c>
      <c r="I17" s="440">
        <v>1.0186579414039039</v>
      </c>
      <c r="J17" s="441">
        <v>0.89572840007936971</v>
      </c>
      <c r="K17" s="442">
        <v>5994.8251979999995</v>
      </c>
      <c r="L17" s="443"/>
      <c r="M17" s="444" t="s">
        <v>131</v>
      </c>
      <c r="N17" s="445">
        <v>1.2277781900028217</v>
      </c>
      <c r="O17" s="445">
        <v>1.1268107811440509</v>
      </c>
      <c r="P17" s="445">
        <v>1.0352538309123689</v>
      </c>
      <c r="Q17" s="445">
        <v>0.99998393751289483</v>
      </c>
      <c r="R17" s="445">
        <v>0.94898034800993181</v>
      </c>
      <c r="S17" s="445">
        <v>0.93942843740538617</v>
      </c>
      <c r="T17" s="445">
        <v>1.0896345571577382</v>
      </c>
      <c r="U17" s="445">
        <v>1.0773388749314459</v>
      </c>
      <c r="V17" s="441">
        <v>1.015756175141022</v>
      </c>
      <c r="W17" s="446">
        <v>22233</v>
      </c>
      <c r="X17" s="448"/>
      <c r="Y17" s="448"/>
      <c r="Z17" s="448"/>
    </row>
    <row r="18" spans="1:26" x14ac:dyDescent="0.2">
      <c r="A18" s="438" t="s">
        <v>132</v>
      </c>
      <c r="B18" s="447">
        <v>0.85901407886746384</v>
      </c>
      <c r="C18" s="440">
        <v>0.88676135465356154</v>
      </c>
      <c r="D18" s="440">
        <v>0.79066453107042323</v>
      </c>
      <c r="E18" s="440">
        <v>0.82834780341869285</v>
      </c>
      <c r="F18" s="440">
        <v>0.83806979449652674</v>
      </c>
      <c r="G18" s="440">
        <v>0.89303787835513482</v>
      </c>
      <c r="H18" s="440">
        <v>0.88605017910720429</v>
      </c>
      <c r="I18" s="440">
        <v>0.96420220533476408</v>
      </c>
      <c r="J18" s="441">
        <v>0.87356486907001019</v>
      </c>
      <c r="K18" s="442">
        <v>5899.4158349999998</v>
      </c>
      <c r="L18" s="443"/>
      <c r="M18" s="444" t="s">
        <v>132</v>
      </c>
      <c r="N18" s="445">
        <v>1.1654402493441509</v>
      </c>
      <c r="O18" s="445">
        <v>1.0969890898078991</v>
      </c>
      <c r="P18" s="445">
        <v>0.97775518946010798</v>
      </c>
      <c r="Q18" s="445">
        <v>0.98790282387109307</v>
      </c>
      <c r="R18" s="445">
        <v>0.92554808803933897</v>
      </c>
      <c r="S18" s="445">
        <v>0.95216635031636276</v>
      </c>
      <c r="T18" s="445">
        <v>0.99491306260371426</v>
      </c>
      <c r="U18" s="445">
        <v>1.0435191920595741</v>
      </c>
      <c r="V18" s="441">
        <v>0.98628712055818746</v>
      </c>
      <c r="W18" s="446">
        <v>23899</v>
      </c>
      <c r="X18" s="448"/>
      <c r="Y18" s="448"/>
      <c r="Z18" s="448"/>
    </row>
    <row r="19" spans="1:26" x14ac:dyDescent="0.2">
      <c r="A19" s="438" t="s">
        <v>133</v>
      </c>
      <c r="B19" s="447">
        <v>0.66410344583165415</v>
      </c>
      <c r="C19" s="440">
        <v>1.1228662972345638</v>
      </c>
      <c r="D19" s="440">
        <v>1.015482233505085</v>
      </c>
      <c r="E19" s="440">
        <v>0.92866158138449906</v>
      </c>
      <c r="F19" s="440">
        <v>0.88984407709683733</v>
      </c>
      <c r="G19" s="440">
        <v>0.93221365800802347</v>
      </c>
      <c r="H19" s="440">
        <v>0.99552752304574588</v>
      </c>
      <c r="I19" s="440">
        <v>0.97243762839554759</v>
      </c>
      <c r="J19" s="441">
        <v>0.93830411365872257</v>
      </c>
      <c r="K19" s="442">
        <v>5202.5478149999999</v>
      </c>
      <c r="L19" s="443"/>
      <c r="M19" s="444" t="s">
        <v>133</v>
      </c>
      <c r="N19" s="445">
        <v>0.92466759214587413</v>
      </c>
      <c r="O19" s="445">
        <v>1.2213507022242427</v>
      </c>
      <c r="P19" s="445">
        <v>1.2120652612298615</v>
      </c>
      <c r="Q19" s="445">
        <v>1.0803440848938777</v>
      </c>
      <c r="R19" s="445">
        <v>0.94639331128942117</v>
      </c>
      <c r="S19" s="445">
        <v>0.98151832495952585</v>
      </c>
      <c r="T19" s="445">
        <v>1.0269294079168125</v>
      </c>
      <c r="U19" s="445">
        <v>1.0205117571410265</v>
      </c>
      <c r="V19" s="441">
        <v>1.0082322258968417</v>
      </c>
      <c r="W19" s="446">
        <v>21666</v>
      </c>
      <c r="X19" s="448"/>
      <c r="Y19" s="448"/>
      <c r="Z19" s="448"/>
    </row>
    <row r="20" spans="1:26" x14ac:dyDescent="0.2">
      <c r="A20" s="438" t="s">
        <v>134</v>
      </c>
      <c r="B20" s="447">
        <v>1.1757914176309749</v>
      </c>
      <c r="C20" s="440">
        <v>1.1382915792583355</v>
      </c>
      <c r="D20" s="440">
        <v>0.85421032186838952</v>
      </c>
      <c r="E20" s="440">
        <v>0.88032450189330258</v>
      </c>
      <c r="F20" s="440">
        <v>0.91535786160301191</v>
      </c>
      <c r="G20" s="440">
        <v>1.0853670901723091</v>
      </c>
      <c r="H20" s="440">
        <v>0.95730259188032407</v>
      </c>
      <c r="I20" s="440">
        <v>0.97772145584719905</v>
      </c>
      <c r="J20" s="441">
        <v>0.9731984823155051</v>
      </c>
      <c r="K20" s="442">
        <v>3772.249534</v>
      </c>
      <c r="L20" s="443"/>
      <c r="M20" s="444" t="s">
        <v>134</v>
      </c>
      <c r="N20" s="445">
        <v>1.1323018437851098</v>
      </c>
      <c r="O20" s="445">
        <v>1.056480807468881</v>
      </c>
      <c r="P20" s="445">
        <v>1.1172661652728411</v>
      </c>
      <c r="Q20" s="445">
        <v>1.1483989021306531</v>
      </c>
      <c r="R20" s="445">
        <v>1.0960988871627015</v>
      </c>
      <c r="S20" s="445">
        <v>1.1154577858699732</v>
      </c>
      <c r="T20" s="445">
        <v>1.0045059671459398</v>
      </c>
      <c r="U20" s="445">
        <v>0.99620800231292894</v>
      </c>
      <c r="V20" s="441">
        <v>1.0577175597850363</v>
      </c>
      <c r="W20" s="446">
        <v>15044</v>
      </c>
      <c r="X20" s="448"/>
      <c r="Y20" s="448"/>
      <c r="Z20" s="448"/>
    </row>
    <row r="21" spans="1:26" x14ac:dyDescent="0.2">
      <c r="A21" s="438" t="s">
        <v>135</v>
      </c>
      <c r="B21" s="447">
        <v>0.90987608690098509</v>
      </c>
      <c r="C21" s="440">
        <v>0.9286308561643436</v>
      </c>
      <c r="D21" s="440">
        <v>0.94670215454079032</v>
      </c>
      <c r="E21" s="440">
        <v>0.89490474978299461</v>
      </c>
      <c r="F21" s="440">
        <v>0.9257915306206933</v>
      </c>
      <c r="G21" s="440">
        <v>1.0081736398353074</v>
      </c>
      <c r="H21" s="440">
        <v>0.87779319997354666</v>
      </c>
      <c r="I21" s="440">
        <v>1.160026804766098</v>
      </c>
      <c r="J21" s="441">
        <v>0.94696924706222874</v>
      </c>
      <c r="K21" s="442">
        <v>2962.8503409999998</v>
      </c>
      <c r="L21" s="443"/>
      <c r="M21" s="444" t="s">
        <v>135</v>
      </c>
      <c r="N21" s="445">
        <v>1.1989866793562729</v>
      </c>
      <c r="O21" s="445">
        <v>1.3027905063205003</v>
      </c>
      <c r="P21" s="445">
        <v>1.0089154658349437</v>
      </c>
      <c r="Q21" s="445">
        <v>1.0488739289498763</v>
      </c>
      <c r="R21" s="445">
        <v>1.1001164967583263</v>
      </c>
      <c r="S21" s="445">
        <v>1.0815771115409523</v>
      </c>
      <c r="T21" s="445">
        <v>1.0064167360333971</v>
      </c>
      <c r="U21" s="445">
        <v>1.0962408931583634</v>
      </c>
      <c r="V21" s="441">
        <v>1.0733557701915537</v>
      </c>
      <c r="W21" s="446">
        <v>8304</v>
      </c>
      <c r="X21" s="448"/>
      <c r="Y21" s="448"/>
      <c r="Z21" s="448"/>
    </row>
    <row r="22" spans="1:26" x14ac:dyDescent="0.2">
      <c r="A22" s="438" t="s">
        <v>136</v>
      </c>
      <c r="B22" s="447">
        <v>0.59196777089077723</v>
      </c>
      <c r="C22" s="440">
        <v>1.4880249764237106</v>
      </c>
      <c r="D22" s="440">
        <v>0.95736614039597145</v>
      </c>
      <c r="E22" s="440">
        <v>0.60341242050076083</v>
      </c>
      <c r="F22" s="440">
        <v>0.84454474752530106</v>
      </c>
      <c r="G22" s="440">
        <v>0.95182196048435164</v>
      </c>
      <c r="H22" s="440">
        <v>1.3311772476816499</v>
      </c>
      <c r="I22" s="440">
        <v>0.7596282598630788</v>
      </c>
      <c r="J22" s="441">
        <v>0.85931603651414235</v>
      </c>
      <c r="K22" s="442">
        <v>2825.246541</v>
      </c>
      <c r="L22" s="443"/>
      <c r="M22" s="444" t="s">
        <v>136</v>
      </c>
      <c r="N22" s="445">
        <v>1.6319650106701784</v>
      </c>
      <c r="O22" s="445">
        <v>1.4968960240589773</v>
      </c>
      <c r="P22" s="445">
        <v>1.0742407803285021</v>
      </c>
      <c r="Q22" s="445">
        <v>1.0246640336504591</v>
      </c>
      <c r="R22" s="445">
        <v>0.99558238923466458</v>
      </c>
      <c r="S22" s="445">
        <v>1.0135641589147255</v>
      </c>
      <c r="T22" s="445">
        <v>1.1033713217481187</v>
      </c>
      <c r="U22" s="445">
        <v>0.88372698067960731</v>
      </c>
      <c r="V22" s="441">
        <v>1.0306132247888249</v>
      </c>
      <c r="W22" s="446">
        <v>4218</v>
      </c>
      <c r="X22" s="448"/>
      <c r="Y22" s="448"/>
      <c r="Z22" s="448"/>
    </row>
    <row r="23" spans="1:26" x14ac:dyDescent="0.2">
      <c r="A23" s="438" t="s">
        <v>137</v>
      </c>
      <c r="B23" s="447">
        <v>1.5115675065172287</v>
      </c>
      <c r="C23" s="440">
        <v>0.93845214000095745</v>
      </c>
      <c r="D23" s="440">
        <v>0.45390309763912995</v>
      </c>
      <c r="E23" s="440">
        <v>0.77702087591409252</v>
      </c>
      <c r="F23" s="440">
        <v>0.95165048111324413</v>
      </c>
      <c r="G23" s="440">
        <v>0.78974593270631332</v>
      </c>
      <c r="H23" s="440">
        <v>0.53847807294957817</v>
      </c>
      <c r="I23" s="440">
        <v>0</v>
      </c>
      <c r="J23" s="441">
        <v>0.89656483097831807</v>
      </c>
      <c r="K23" s="442">
        <v>1834.634151</v>
      </c>
      <c r="L23" s="443"/>
      <c r="M23" s="444" t="s">
        <v>137</v>
      </c>
      <c r="N23" s="445">
        <v>1.8671651997750096</v>
      </c>
      <c r="O23" s="445">
        <v>1.8863955979072318</v>
      </c>
      <c r="P23" s="445">
        <v>1.3584575167716235</v>
      </c>
      <c r="Q23" s="445">
        <v>0.95660763972371177</v>
      </c>
      <c r="R23" s="445">
        <v>0.99679495888524794</v>
      </c>
      <c r="S23" s="445">
        <v>0.95661763618634144</v>
      </c>
      <c r="T23" s="445">
        <v>0.67425490183313619</v>
      </c>
      <c r="U23" s="445">
        <v>0</v>
      </c>
      <c r="V23" s="441">
        <v>0.99219101939885823</v>
      </c>
      <c r="W23" s="446">
        <v>1611</v>
      </c>
      <c r="X23" s="448"/>
      <c r="Y23" s="448"/>
      <c r="Z23" s="448"/>
    </row>
    <row r="24" spans="1:26" x14ac:dyDescent="0.2">
      <c r="A24" s="444" t="s">
        <v>138</v>
      </c>
      <c r="B24" s="447">
        <v>0.79412564971142763</v>
      </c>
      <c r="C24" s="440">
        <v>1.2406727089244516</v>
      </c>
      <c r="D24" s="440">
        <v>0.57839470955784222</v>
      </c>
      <c r="E24" s="440">
        <v>0.69500679326683557</v>
      </c>
      <c r="F24" s="440">
        <v>0.62875249678563527</v>
      </c>
      <c r="G24" s="440">
        <v>0.7973758824429259</v>
      </c>
      <c r="H24" s="440">
        <v>2.197400642539622</v>
      </c>
      <c r="I24" s="440">
        <v>0</v>
      </c>
      <c r="J24" s="441">
        <v>0.66212318113182411</v>
      </c>
      <c r="K24" s="442">
        <v>398.043432</v>
      </c>
      <c r="L24" s="443"/>
      <c r="M24" s="444" t="s">
        <v>138</v>
      </c>
      <c r="N24" s="445">
        <v>2.5486202407171805</v>
      </c>
      <c r="O24" s="445">
        <v>1.8049982981444626</v>
      </c>
      <c r="P24" s="445">
        <v>0.93608052164647204</v>
      </c>
      <c r="Q24" s="445">
        <v>0.73017678566706368</v>
      </c>
      <c r="R24" s="445">
        <v>0.74019144371924017</v>
      </c>
      <c r="S24" s="445">
        <v>0.86761529243841029</v>
      </c>
      <c r="T24" s="445">
        <v>1.5276582526644904</v>
      </c>
      <c r="U24" s="445">
        <v>0</v>
      </c>
      <c r="V24" s="441">
        <v>0.79816322236419246</v>
      </c>
      <c r="W24" s="446">
        <v>309</v>
      </c>
      <c r="X24" s="448"/>
      <c r="Y24" s="448"/>
      <c r="Z24" s="448"/>
    </row>
    <row r="25" spans="1:26" ht="13.5" thickBot="1" x14ac:dyDescent="0.25">
      <c r="A25" s="444" t="s">
        <v>139</v>
      </c>
      <c r="B25" s="449">
        <v>2.0072218669593243</v>
      </c>
      <c r="C25" s="450">
        <v>0.92701172043180724</v>
      </c>
      <c r="D25" s="450">
        <v>0.18501418387133262</v>
      </c>
      <c r="E25" s="450">
        <v>0</v>
      </c>
      <c r="F25" s="450">
        <v>0.3565678742880326</v>
      </c>
      <c r="G25" s="450">
        <v>0</v>
      </c>
      <c r="H25" s="450">
        <v>0</v>
      </c>
      <c r="I25" s="450">
        <v>0</v>
      </c>
      <c r="J25" s="451">
        <v>0.44693395348991921</v>
      </c>
      <c r="K25" s="442">
        <v>17.093429</v>
      </c>
      <c r="L25" s="443"/>
      <c r="M25" s="444" t="s">
        <v>139</v>
      </c>
      <c r="N25" s="445">
        <v>2.9965154805697378</v>
      </c>
      <c r="O25" s="445">
        <v>1.5104110475779473</v>
      </c>
      <c r="P25" s="445">
        <v>0.96325425818585508</v>
      </c>
      <c r="Q25" s="445">
        <v>0</v>
      </c>
      <c r="R25" s="445">
        <v>0.29205471002471944</v>
      </c>
      <c r="S25" s="445">
        <v>0</v>
      </c>
      <c r="T25" s="445">
        <v>0</v>
      </c>
      <c r="U25" s="445">
        <v>0</v>
      </c>
      <c r="V25" s="451">
        <v>0.85643568596216268</v>
      </c>
      <c r="W25" s="446">
        <v>37</v>
      </c>
      <c r="X25" s="448"/>
      <c r="Y25" s="448"/>
      <c r="Z25" s="448"/>
    </row>
    <row r="26" spans="1:26" ht="13.5" thickTop="1" x14ac:dyDescent="0.2">
      <c r="A26" s="452" t="s">
        <v>99</v>
      </c>
      <c r="B26" s="453">
        <v>0.97701609232957076</v>
      </c>
      <c r="C26" s="453">
        <v>0.94369907479745729</v>
      </c>
      <c r="D26" s="453">
        <v>0.87854571169983287</v>
      </c>
      <c r="E26" s="453">
        <v>0.86432439813979456</v>
      </c>
      <c r="F26" s="453">
        <v>0.86951364076440552</v>
      </c>
      <c r="G26" s="453">
        <v>0.89265717625806662</v>
      </c>
      <c r="H26" s="453">
        <v>0.97095996316501176</v>
      </c>
      <c r="I26" s="453">
        <v>1.0023823987307101</v>
      </c>
      <c r="J26" s="454">
        <v>0.908169141290041</v>
      </c>
      <c r="K26" s="455">
        <v>47610.104053000003</v>
      </c>
      <c r="L26" s="437"/>
      <c r="M26" s="456" t="s">
        <v>99</v>
      </c>
      <c r="N26" s="457">
        <v>1.266980472052315</v>
      </c>
      <c r="O26" s="457">
        <v>1.1928972102566058</v>
      </c>
      <c r="P26" s="457">
        <v>1.1236498271712723</v>
      </c>
      <c r="Q26" s="457">
        <v>1.0633944384660223</v>
      </c>
      <c r="R26" s="457">
        <v>0.98256725998227346</v>
      </c>
      <c r="S26" s="457">
        <v>0.97683851706343994</v>
      </c>
      <c r="T26" s="457">
        <v>1.0527171261479804</v>
      </c>
      <c r="U26" s="457">
        <v>1.0703842135641324</v>
      </c>
      <c r="V26" s="454">
        <v>1.0336301621737038</v>
      </c>
      <c r="W26" s="455">
        <v>166198</v>
      </c>
      <c r="X26" s="459"/>
      <c r="Y26" s="459"/>
      <c r="Z26" s="460"/>
    </row>
    <row r="27" spans="1:26" x14ac:dyDescent="0.2">
      <c r="A27" s="461"/>
      <c r="B27" s="462"/>
      <c r="C27" s="462"/>
      <c r="D27" s="462"/>
      <c r="E27" s="462"/>
      <c r="F27" s="462"/>
      <c r="G27" s="462"/>
      <c r="H27" s="462"/>
      <c r="I27" s="462"/>
      <c r="J27" s="462"/>
      <c r="K27" s="437"/>
      <c r="L27" s="437"/>
      <c r="M27" s="463"/>
      <c r="N27" s="464"/>
      <c r="O27" s="464"/>
      <c r="P27" s="464"/>
      <c r="Q27" s="464"/>
      <c r="R27" s="464"/>
      <c r="S27" s="464"/>
      <c r="T27" s="464"/>
      <c r="U27" s="464"/>
      <c r="V27" s="462"/>
      <c r="W27" s="465"/>
      <c r="X27" s="459"/>
      <c r="Y27" s="459"/>
      <c r="Z27" s="460"/>
    </row>
    <row r="28" spans="1:26" x14ac:dyDescent="0.2">
      <c r="A28" s="438"/>
      <c r="B28" s="438"/>
      <c r="C28" s="466"/>
      <c r="D28" s="466"/>
      <c r="E28" s="466"/>
      <c r="F28" s="466"/>
      <c r="G28" s="880" t="s">
        <v>76</v>
      </c>
      <c r="H28" s="880"/>
      <c r="I28" s="880"/>
      <c r="J28" s="880"/>
      <c r="K28" s="880"/>
      <c r="L28" s="880"/>
      <c r="M28" s="880"/>
      <c r="N28" s="880"/>
      <c r="O28" s="880"/>
      <c r="P28" s="466"/>
      <c r="Q28" s="466"/>
      <c r="R28" s="466"/>
      <c r="S28" s="467"/>
      <c r="T28" s="468"/>
      <c r="U28" s="468"/>
      <c r="V28" s="468"/>
      <c r="W28" s="356"/>
      <c r="X28" s="469"/>
      <c r="Y28" s="469"/>
      <c r="Z28" s="469"/>
    </row>
    <row r="29" spans="1:26" x14ac:dyDescent="0.2">
      <c r="A29" s="431"/>
      <c r="B29" s="884" t="s">
        <v>10</v>
      </c>
      <c r="C29" s="884"/>
      <c r="D29" s="884"/>
      <c r="E29" s="884"/>
      <c r="F29" s="884"/>
      <c r="G29" s="884"/>
      <c r="H29" s="884"/>
      <c r="I29" s="884"/>
      <c r="J29" s="429"/>
      <c r="K29" s="429"/>
      <c r="L29" s="432"/>
      <c r="M29" s="432"/>
      <c r="N29" s="884" t="s">
        <v>7</v>
      </c>
      <c r="O29" s="884"/>
      <c r="P29" s="884"/>
      <c r="Q29" s="884"/>
      <c r="R29" s="884"/>
      <c r="S29" s="884"/>
      <c r="T29" s="884"/>
      <c r="U29" s="884"/>
      <c r="V29" s="429"/>
      <c r="W29" s="433"/>
    </row>
    <row r="30" spans="1:26" x14ac:dyDescent="0.2">
      <c r="A30" s="885" t="s">
        <v>17</v>
      </c>
      <c r="B30" s="887" t="s">
        <v>34</v>
      </c>
      <c r="C30" s="888"/>
      <c r="D30" s="888"/>
      <c r="E30" s="888"/>
      <c r="F30" s="888"/>
      <c r="G30" s="888"/>
      <c r="H30" s="888"/>
      <c r="I30" s="889"/>
      <c r="J30" s="890" t="s">
        <v>99</v>
      </c>
      <c r="K30" s="892" t="s">
        <v>101</v>
      </c>
      <c r="L30" s="432"/>
      <c r="M30" s="885" t="s">
        <v>17</v>
      </c>
      <c r="N30" s="887" t="s">
        <v>34</v>
      </c>
      <c r="O30" s="888"/>
      <c r="P30" s="888"/>
      <c r="Q30" s="888"/>
      <c r="R30" s="888"/>
      <c r="S30" s="888"/>
      <c r="T30" s="888"/>
      <c r="U30" s="889"/>
      <c r="V30" s="890" t="s">
        <v>99</v>
      </c>
      <c r="W30" s="892" t="s">
        <v>95</v>
      </c>
    </row>
    <row r="31" spans="1:26" x14ac:dyDescent="0.2">
      <c r="A31" s="886"/>
      <c r="B31" s="434" t="s">
        <v>124</v>
      </c>
      <c r="C31" s="435" t="s">
        <v>125</v>
      </c>
      <c r="D31" s="435" t="s">
        <v>126</v>
      </c>
      <c r="E31" s="435" t="s">
        <v>127</v>
      </c>
      <c r="F31" s="435" t="s">
        <v>128</v>
      </c>
      <c r="G31" s="435" t="s">
        <v>38</v>
      </c>
      <c r="H31" s="435" t="s">
        <v>39</v>
      </c>
      <c r="I31" s="436" t="s">
        <v>40</v>
      </c>
      <c r="J31" s="891"/>
      <c r="K31" s="893"/>
      <c r="L31" s="437"/>
      <c r="M31" s="886"/>
      <c r="N31" s="434" t="s">
        <v>124</v>
      </c>
      <c r="O31" s="435" t="s">
        <v>125</v>
      </c>
      <c r="P31" s="435" t="s">
        <v>126</v>
      </c>
      <c r="Q31" s="435" t="s">
        <v>127</v>
      </c>
      <c r="R31" s="435" t="s">
        <v>128</v>
      </c>
      <c r="S31" s="435" t="s">
        <v>38</v>
      </c>
      <c r="T31" s="435" t="s">
        <v>39</v>
      </c>
      <c r="U31" s="436" t="s">
        <v>40</v>
      </c>
      <c r="V31" s="891"/>
      <c r="W31" s="893"/>
    </row>
    <row r="32" spans="1:26" x14ac:dyDescent="0.2">
      <c r="A32" s="438" t="s">
        <v>22</v>
      </c>
      <c r="B32" s="439">
        <v>1.530945517418739</v>
      </c>
      <c r="C32" s="440">
        <v>1.4252540983044499</v>
      </c>
      <c r="D32" s="440">
        <v>2.8179042882713583</v>
      </c>
      <c r="E32" s="440">
        <v>1.5182856610456525</v>
      </c>
      <c r="F32" s="440">
        <v>1.279648713792269</v>
      </c>
      <c r="G32" s="440">
        <v>1.0491471008416287</v>
      </c>
      <c r="H32" s="440">
        <v>1.3061035149412219</v>
      </c>
      <c r="I32" s="440">
        <v>1.2520313490066288</v>
      </c>
      <c r="J32" s="441">
        <v>1.3541500484170597</v>
      </c>
      <c r="K32" s="442">
        <v>67.565017999999995</v>
      </c>
      <c r="L32" s="443"/>
      <c r="M32" s="444" t="s">
        <v>22</v>
      </c>
      <c r="N32" s="445">
        <v>2.277046132954657</v>
      </c>
      <c r="O32" s="445">
        <v>1.813374920064839</v>
      </c>
      <c r="P32" s="445">
        <v>2.4330775613903932</v>
      </c>
      <c r="Q32" s="445">
        <v>1.8204446436041994</v>
      </c>
      <c r="R32" s="445">
        <v>1.428865189054394</v>
      </c>
      <c r="S32" s="445">
        <v>1.2770715814195408</v>
      </c>
      <c r="T32" s="445">
        <v>1.195789554637557</v>
      </c>
      <c r="U32" s="445">
        <v>1.2330461003012645</v>
      </c>
      <c r="V32" s="441">
        <v>1.417031521208119</v>
      </c>
      <c r="W32" s="446">
        <v>646</v>
      </c>
    </row>
    <row r="33" spans="1:26" x14ac:dyDescent="0.2">
      <c r="A33" s="438" t="s">
        <v>23</v>
      </c>
      <c r="B33" s="447">
        <v>1.2132760801972509</v>
      </c>
      <c r="C33" s="440">
        <v>1.0093819108836179</v>
      </c>
      <c r="D33" s="440">
        <v>1.2856977144432578</v>
      </c>
      <c r="E33" s="440">
        <v>1.3525780039893218</v>
      </c>
      <c r="F33" s="440">
        <v>1.0630250916043973</v>
      </c>
      <c r="G33" s="440">
        <v>1.0007965382710253</v>
      </c>
      <c r="H33" s="440">
        <v>0.87873330265885174</v>
      </c>
      <c r="I33" s="440">
        <v>1.1539662054824591</v>
      </c>
      <c r="J33" s="441">
        <v>1.0725395279536436</v>
      </c>
      <c r="K33" s="442">
        <v>162.58925199999999</v>
      </c>
      <c r="L33" s="443"/>
      <c r="M33" s="444" t="s">
        <v>23</v>
      </c>
      <c r="N33" s="445">
        <v>2.0341153693282279</v>
      </c>
      <c r="O33" s="445">
        <v>1.4708768485244803</v>
      </c>
      <c r="P33" s="445">
        <v>1.7342320509206082</v>
      </c>
      <c r="Q33" s="445">
        <v>2.0244995250127888</v>
      </c>
      <c r="R33" s="445">
        <v>1.1319658650475142</v>
      </c>
      <c r="S33" s="445">
        <v>0.93695088255634829</v>
      </c>
      <c r="T33" s="445">
        <v>0.90834862837811081</v>
      </c>
      <c r="U33" s="445">
        <v>1.2164419286349137</v>
      </c>
      <c r="V33" s="441">
        <v>1.159993565999546</v>
      </c>
      <c r="W33" s="446">
        <v>1273</v>
      </c>
    </row>
    <row r="34" spans="1:26" x14ac:dyDescent="0.2">
      <c r="A34" s="438" t="s">
        <v>24</v>
      </c>
      <c r="B34" s="447">
        <v>0.5096170940380359</v>
      </c>
      <c r="C34" s="440">
        <v>0.81616311237099004</v>
      </c>
      <c r="D34" s="440">
        <v>1.1034279019614968</v>
      </c>
      <c r="E34" s="440">
        <v>1.0469265200609885</v>
      </c>
      <c r="F34" s="440">
        <v>0.93520171860765133</v>
      </c>
      <c r="G34" s="440">
        <v>0.75840619393224773</v>
      </c>
      <c r="H34" s="440">
        <v>0.92178528884279876</v>
      </c>
      <c r="I34" s="440">
        <v>1.1842460629545013</v>
      </c>
      <c r="J34" s="441">
        <v>0.96638335026482236</v>
      </c>
      <c r="K34" s="442">
        <v>356.60535800000002</v>
      </c>
      <c r="L34" s="443"/>
      <c r="M34" s="444" t="s">
        <v>24</v>
      </c>
      <c r="N34" s="445">
        <v>0.85484565373155663</v>
      </c>
      <c r="O34" s="445">
        <v>1.3997904047167384</v>
      </c>
      <c r="P34" s="445">
        <v>0.95540705800139836</v>
      </c>
      <c r="Q34" s="445">
        <v>1.1730734415326343</v>
      </c>
      <c r="R34" s="445">
        <v>0.99547042723548651</v>
      </c>
      <c r="S34" s="445">
        <v>0.87117766113548611</v>
      </c>
      <c r="T34" s="445">
        <v>1.0890319485362914</v>
      </c>
      <c r="U34" s="445">
        <v>1.2622051421007188</v>
      </c>
      <c r="V34" s="441">
        <v>1.1147111785594634</v>
      </c>
      <c r="W34" s="446">
        <v>2468</v>
      </c>
    </row>
    <row r="35" spans="1:26" x14ac:dyDescent="0.2">
      <c r="A35" s="438" t="s">
        <v>25</v>
      </c>
      <c r="B35" s="447">
        <v>1.2673219772585174</v>
      </c>
      <c r="C35" s="440">
        <v>0.58120105454657578</v>
      </c>
      <c r="D35" s="440">
        <v>0.76171227073688708</v>
      </c>
      <c r="E35" s="440">
        <v>0.89872920936838985</v>
      </c>
      <c r="F35" s="440">
        <v>0.78029830366586705</v>
      </c>
      <c r="G35" s="440">
        <v>0.97751464056341675</v>
      </c>
      <c r="H35" s="440">
        <v>0.99536178500251282</v>
      </c>
      <c r="I35" s="440">
        <v>1.1424165578922461</v>
      </c>
      <c r="J35" s="441">
        <v>0.96701671207204043</v>
      </c>
      <c r="K35" s="442">
        <v>574.59259099999997</v>
      </c>
      <c r="L35" s="443"/>
      <c r="M35" s="444" t="s">
        <v>25</v>
      </c>
      <c r="N35" s="445">
        <v>2.0607148814330709</v>
      </c>
      <c r="O35" s="445">
        <v>1.0582068007423746</v>
      </c>
      <c r="P35" s="445">
        <v>1.2557463476094226</v>
      </c>
      <c r="Q35" s="445">
        <v>0.91385027969090715</v>
      </c>
      <c r="R35" s="445">
        <v>0.85840802485026513</v>
      </c>
      <c r="S35" s="445">
        <v>1.0750085559319178</v>
      </c>
      <c r="T35" s="445">
        <v>1.2158200170908862</v>
      </c>
      <c r="U35" s="445">
        <v>1.2431385309572673</v>
      </c>
      <c r="V35" s="441">
        <v>1.1541377312824594</v>
      </c>
      <c r="W35" s="446">
        <v>3908</v>
      </c>
    </row>
    <row r="36" spans="1:26" x14ac:dyDescent="0.2">
      <c r="A36" s="438" t="s">
        <v>129</v>
      </c>
      <c r="B36" s="447">
        <v>1.2275096764250606</v>
      </c>
      <c r="C36" s="440">
        <v>0.74085210407741187</v>
      </c>
      <c r="D36" s="440">
        <v>1.1494515939980139</v>
      </c>
      <c r="E36" s="440">
        <v>0.82666349761980351</v>
      </c>
      <c r="F36" s="440">
        <v>0.88983084954804381</v>
      </c>
      <c r="G36" s="440">
        <v>0.91908506874725315</v>
      </c>
      <c r="H36" s="440">
        <v>0.9603943314371769</v>
      </c>
      <c r="I36" s="440">
        <v>1.1005643750125182</v>
      </c>
      <c r="J36" s="441">
        <v>0.97013211495624063</v>
      </c>
      <c r="K36" s="442">
        <v>741.372612</v>
      </c>
      <c r="L36" s="443"/>
      <c r="M36" s="444" t="s">
        <v>129</v>
      </c>
      <c r="N36" s="445">
        <v>1.4124166834658693</v>
      </c>
      <c r="O36" s="445">
        <v>1.4543432086909809</v>
      </c>
      <c r="P36" s="445">
        <v>1.3364452907409952</v>
      </c>
      <c r="Q36" s="445">
        <v>1.1421739596615552</v>
      </c>
      <c r="R36" s="445">
        <v>1.0669379119960871</v>
      </c>
      <c r="S36" s="445">
        <v>1.03213038515627</v>
      </c>
      <c r="T36" s="445">
        <v>1.0908661092907617</v>
      </c>
      <c r="U36" s="445">
        <v>1.1891807105224528</v>
      </c>
      <c r="V36" s="441">
        <v>1.1267546134790996</v>
      </c>
      <c r="W36" s="446">
        <v>5008</v>
      </c>
    </row>
    <row r="37" spans="1:26" x14ac:dyDescent="0.2">
      <c r="A37" s="438" t="s">
        <v>130</v>
      </c>
      <c r="B37" s="447">
        <v>1.3322199163719988</v>
      </c>
      <c r="C37" s="440">
        <v>0.60785107368441083</v>
      </c>
      <c r="D37" s="440">
        <v>1.0652892209722413</v>
      </c>
      <c r="E37" s="440">
        <v>1.0450043867791372</v>
      </c>
      <c r="F37" s="440">
        <v>0.91160230800280084</v>
      </c>
      <c r="G37" s="440">
        <v>0.96181378819043339</v>
      </c>
      <c r="H37" s="440">
        <v>0.83485545821453222</v>
      </c>
      <c r="I37" s="440">
        <v>1.0368157227368313</v>
      </c>
      <c r="J37" s="441">
        <v>0.9461005136723486</v>
      </c>
      <c r="K37" s="442">
        <v>821.26682200000005</v>
      </c>
      <c r="L37" s="443"/>
      <c r="M37" s="444" t="s">
        <v>130</v>
      </c>
      <c r="N37" s="445">
        <v>1.8422439741436969</v>
      </c>
      <c r="O37" s="445">
        <v>0.9140087977827237</v>
      </c>
      <c r="P37" s="445">
        <v>1.2293351210846188</v>
      </c>
      <c r="Q37" s="445">
        <v>1.1557552845510222</v>
      </c>
      <c r="R37" s="445">
        <v>1.0192009611488646</v>
      </c>
      <c r="S37" s="445">
        <v>1.081724746551785</v>
      </c>
      <c r="T37" s="445">
        <v>1.1012128209113059</v>
      </c>
      <c r="U37" s="445">
        <v>1.1863494444407086</v>
      </c>
      <c r="V37" s="441">
        <v>1.1203814285284284</v>
      </c>
      <c r="W37" s="446">
        <v>5561</v>
      </c>
    </row>
    <row r="38" spans="1:26" x14ac:dyDescent="0.2">
      <c r="A38" s="438" t="s">
        <v>131</v>
      </c>
      <c r="B38" s="447">
        <v>1.0797272723942331</v>
      </c>
      <c r="C38" s="440">
        <v>0.98545958826542801</v>
      </c>
      <c r="D38" s="440">
        <v>0.66342111644772017</v>
      </c>
      <c r="E38" s="440">
        <v>1.133384843674127</v>
      </c>
      <c r="F38" s="440">
        <v>0.82227356721855749</v>
      </c>
      <c r="G38" s="440">
        <v>0.89312345901802215</v>
      </c>
      <c r="H38" s="440">
        <v>0.93162589466856471</v>
      </c>
      <c r="I38" s="440">
        <v>1.0157360832234841</v>
      </c>
      <c r="J38" s="441">
        <v>0.92017599814014239</v>
      </c>
      <c r="K38" s="442">
        <v>761.64354700000001</v>
      </c>
      <c r="L38" s="443"/>
      <c r="M38" s="444" t="s">
        <v>131</v>
      </c>
      <c r="N38" s="445">
        <v>1.4253724154066061</v>
      </c>
      <c r="O38" s="445">
        <v>1.3114053715163994</v>
      </c>
      <c r="P38" s="445">
        <v>1.019797976900118</v>
      </c>
      <c r="Q38" s="445">
        <v>1.0158857802189918</v>
      </c>
      <c r="R38" s="445">
        <v>0.93652134866049053</v>
      </c>
      <c r="S38" s="445">
        <v>1.0404152891522562</v>
      </c>
      <c r="T38" s="445">
        <v>1.0848518657311346</v>
      </c>
      <c r="U38" s="445">
        <v>1.1674365821048074</v>
      </c>
      <c r="V38" s="441">
        <v>1.0685715113164995</v>
      </c>
      <c r="W38" s="446">
        <v>5111</v>
      </c>
      <c r="X38" s="448"/>
      <c r="Y38" s="448"/>
      <c r="Z38" s="448"/>
    </row>
    <row r="39" spans="1:26" x14ac:dyDescent="0.2">
      <c r="A39" s="438" t="s">
        <v>132</v>
      </c>
      <c r="B39" s="447">
        <v>0.68044607476643137</v>
      </c>
      <c r="C39" s="440">
        <v>0.99346103470892455</v>
      </c>
      <c r="D39" s="440">
        <v>0.5858276441983451</v>
      </c>
      <c r="E39" s="440">
        <v>0.7842906808283342</v>
      </c>
      <c r="F39" s="440">
        <v>0.6889736932317243</v>
      </c>
      <c r="G39" s="440">
        <v>0.94818943522018073</v>
      </c>
      <c r="H39" s="440">
        <v>1.0846370698886076</v>
      </c>
      <c r="I39" s="440">
        <v>1.2036423999015307</v>
      </c>
      <c r="J39" s="441">
        <v>0.90053642010242407</v>
      </c>
      <c r="K39" s="442">
        <v>617.71473600000002</v>
      </c>
      <c r="L39" s="443"/>
      <c r="M39" s="444" t="s">
        <v>132</v>
      </c>
      <c r="N39" s="445">
        <v>1.3874194855246729</v>
      </c>
      <c r="O39" s="445">
        <v>1.362800243909547</v>
      </c>
      <c r="P39" s="445">
        <v>0.95658985183027079</v>
      </c>
      <c r="Q39" s="445">
        <v>0.83701434653507389</v>
      </c>
      <c r="R39" s="445">
        <v>0.8338661154643644</v>
      </c>
      <c r="S39" s="445">
        <v>1.0505830855963443</v>
      </c>
      <c r="T39" s="445">
        <v>1.1433678684041537</v>
      </c>
      <c r="U39" s="445">
        <v>1.2562486913026762</v>
      </c>
      <c r="V39" s="441">
        <v>1.0504613883071547</v>
      </c>
      <c r="W39" s="446">
        <v>4097</v>
      </c>
      <c r="X39" s="448"/>
      <c r="Y39" s="448"/>
      <c r="Z39" s="448"/>
    </row>
    <row r="40" spans="1:26" x14ac:dyDescent="0.2">
      <c r="A40" s="438" t="s">
        <v>133</v>
      </c>
      <c r="B40" s="447">
        <v>0.83657319025908161</v>
      </c>
      <c r="C40" s="440">
        <v>1.3100247044133801</v>
      </c>
      <c r="D40" s="440">
        <v>0.65752093837771741</v>
      </c>
      <c r="E40" s="440">
        <v>0.58562638445057691</v>
      </c>
      <c r="F40" s="440">
        <v>0.83356608854416503</v>
      </c>
      <c r="G40" s="440">
        <v>0.73201358919604997</v>
      </c>
      <c r="H40" s="440">
        <v>1.2741873541767663</v>
      </c>
      <c r="I40" s="440">
        <v>1.2087962698341883</v>
      </c>
      <c r="J40" s="441">
        <v>0.93858705941309029</v>
      </c>
      <c r="K40" s="442">
        <v>400.75993499999998</v>
      </c>
      <c r="L40" s="443"/>
      <c r="M40" s="444" t="s">
        <v>133</v>
      </c>
      <c r="N40" s="445">
        <v>1.476870252728669</v>
      </c>
      <c r="O40" s="445">
        <v>1.1493758518358153</v>
      </c>
      <c r="P40" s="445">
        <v>0.93089772425295181</v>
      </c>
      <c r="Q40" s="445">
        <v>0.77037772994021125</v>
      </c>
      <c r="R40" s="445">
        <v>0.91489092534225303</v>
      </c>
      <c r="S40" s="445">
        <v>1.0319581234170088</v>
      </c>
      <c r="T40" s="445">
        <v>1.2171090820224226</v>
      </c>
      <c r="U40" s="445">
        <v>1.2376316238009371</v>
      </c>
      <c r="V40" s="441">
        <v>1.0672856372540114</v>
      </c>
      <c r="W40" s="446">
        <v>2661</v>
      </c>
      <c r="X40" s="448"/>
      <c r="Y40" s="448"/>
      <c r="Z40" s="448"/>
    </row>
    <row r="41" spans="1:26" x14ac:dyDescent="0.2">
      <c r="A41" s="438" t="s">
        <v>134</v>
      </c>
      <c r="B41" s="447">
        <v>0.95516544530529834</v>
      </c>
      <c r="C41" s="440">
        <v>1.2540756726321263</v>
      </c>
      <c r="D41" s="440">
        <v>0.79263284711841098</v>
      </c>
      <c r="E41" s="440">
        <v>0.73624948519153965</v>
      </c>
      <c r="F41" s="440">
        <v>0.81717704734771501</v>
      </c>
      <c r="G41" s="440">
        <v>0.95332154392336366</v>
      </c>
      <c r="H41" s="440">
        <v>0.92893078852289157</v>
      </c>
      <c r="I41" s="440">
        <v>1.0902522518946844</v>
      </c>
      <c r="J41" s="441">
        <v>0.92904371645108108</v>
      </c>
      <c r="K41" s="442">
        <v>204.97416100000001</v>
      </c>
      <c r="L41" s="443"/>
      <c r="M41" s="444" t="s">
        <v>134</v>
      </c>
      <c r="N41" s="445">
        <v>1.6533034142425858</v>
      </c>
      <c r="O41" s="445">
        <v>1.3000355838311248</v>
      </c>
      <c r="P41" s="445">
        <v>1.2998044076932611</v>
      </c>
      <c r="Q41" s="445">
        <v>0.89931716132679307</v>
      </c>
      <c r="R41" s="445">
        <v>0.93227729387446034</v>
      </c>
      <c r="S41" s="445">
        <v>1.1552539706102469</v>
      </c>
      <c r="T41" s="445">
        <v>1.0889258994636812</v>
      </c>
      <c r="U41" s="445">
        <v>1.0237522550050122</v>
      </c>
      <c r="V41" s="441">
        <v>1.0502067181542976</v>
      </c>
      <c r="W41" s="446">
        <v>1278</v>
      </c>
      <c r="X41" s="448"/>
      <c r="Y41" s="448"/>
      <c r="Z41" s="448"/>
    </row>
    <row r="42" spans="1:26" x14ac:dyDescent="0.2">
      <c r="A42" s="438" t="s">
        <v>135</v>
      </c>
      <c r="B42" s="447">
        <v>0.75276587537601958</v>
      </c>
      <c r="C42" s="440">
        <v>0.78895014365077698</v>
      </c>
      <c r="D42" s="440">
        <v>0.44450695263211748</v>
      </c>
      <c r="E42" s="440">
        <v>2.498555268912813</v>
      </c>
      <c r="F42" s="440">
        <v>0.54289432434056362</v>
      </c>
      <c r="G42" s="440">
        <v>1.2448349993706183</v>
      </c>
      <c r="H42" s="440">
        <v>1.2364025168960449</v>
      </c>
      <c r="I42" s="440">
        <v>0.96096659622099889</v>
      </c>
      <c r="J42" s="441">
        <v>1.076177837299058</v>
      </c>
      <c r="K42" s="442">
        <v>120.465046</v>
      </c>
      <c r="L42" s="443"/>
      <c r="M42" s="444" t="s">
        <v>135</v>
      </c>
      <c r="N42" s="445">
        <v>1.5770706543423838</v>
      </c>
      <c r="O42" s="445">
        <v>2.0806520168948959</v>
      </c>
      <c r="P42" s="445">
        <v>1.256380751360032</v>
      </c>
      <c r="Q42" s="445">
        <v>0.99385968639254474</v>
      </c>
      <c r="R42" s="445">
        <v>0.80284581528206123</v>
      </c>
      <c r="S42" s="445">
        <v>1.0517414573835513</v>
      </c>
      <c r="T42" s="445">
        <v>1.1207422218472471</v>
      </c>
      <c r="U42" s="445">
        <v>0.99584290910056605</v>
      </c>
      <c r="V42" s="441">
        <v>1.0274662719348475</v>
      </c>
      <c r="W42" s="446">
        <v>519</v>
      </c>
      <c r="X42" s="448"/>
      <c r="Y42" s="448"/>
      <c r="Z42" s="448"/>
    </row>
    <row r="43" spans="1:26" x14ac:dyDescent="0.2">
      <c r="A43" s="438" t="s">
        <v>136</v>
      </c>
      <c r="B43" s="447">
        <v>0.9256402288773925</v>
      </c>
      <c r="C43" s="440">
        <v>0.53362363891773468</v>
      </c>
      <c r="D43" s="440">
        <v>1.7536809381498053</v>
      </c>
      <c r="E43" s="440">
        <v>0.48032753605263134</v>
      </c>
      <c r="F43" s="440">
        <v>1.2833042438232061</v>
      </c>
      <c r="G43" s="440">
        <v>0.82963748230017531</v>
      </c>
      <c r="H43" s="440">
        <v>0.70850110203087646</v>
      </c>
      <c r="I43" s="440">
        <v>0.24427797217858294</v>
      </c>
      <c r="J43" s="441">
        <v>0.98717892835143661</v>
      </c>
      <c r="K43" s="442">
        <v>64.566469999999995</v>
      </c>
      <c r="L43" s="443"/>
      <c r="M43" s="444" t="s">
        <v>136</v>
      </c>
      <c r="N43" s="445">
        <v>1.9221251015122318</v>
      </c>
      <c r="O43" s="445">
        <v>1.1192505498318315</v>
      </c>
      <c r="P43" s="445">
        <v>1.6798409750543626</v>
      </c>
      <c r="Q43" s="445">
        <v>0.80249291337027273</v>
      </c>
      <c r="R43" s="445">
        <v>0.97057609435425851</v>
      </c>
      <c r="S43" s="445">
        <v>0.96053411319332216</v>
      </c>
      <c r="T43" s="445">
        <v>1.04647186876756</v>
      </c>
      <c r="U43" s="445">
        <v>0.62018495293485321</v>
      </c>
      <c r="V43" s="441">
        <v>0.97407532812619158</v>
      </c>
      <c r="W43" s="446">
        <v>213</v>
      </c>
      <c r="X43" s="448"/>
      <c r="Y43" s="448"/>
      <c r="Z43" s="448"/>
    </row>
    <row r="44" spans="1:26" x14ac:dyDescent="0.2">
      <c r="A44" s="438" t="s">
        <v>137</v>
      </c>
      <c r="B44" s="447">
        <v>1.3977611807794084</v>
      </c>
      <c r="C44" s="440">
        <v>5.3783236061466928</v>
      </c>
      <c r="D44" s="440">
        <v>0.35047888718424125</v>
      </c>
      <c r="E44" s="440">
        <v>0.61493652859454295</v>
      </c>
      <c r="F44" s="440">
        <v>0.3547876442266088</v>
      </c>
      <c r="G44" s="440">
        <v>0.42452668361302004</v>
      </c>
      <c r="H44" s="440">
        <v>0.19423259927114331</v>
      </c>
      <c r="I44" s="440">
        <v>0</v>
      </c>
      <c r="J44" s="441">
        <v>0.38154182438295697</v>
      </c>
      <c r="K44" s="442">
        <v>8.9161009999999994</v>
      </c>
      <c r="L44" s="443"/>
      <c r="M44" s="444" t="s">
        <v>137</v>
      </c>
      <c r="N44" s="445">
        <v>2.8752156411730874</v>
      </c>
      <c r="O44" s="445">
        <v>2.5067996941704367</v>
      </c>
      <c r="P44" s="445">
        <v>0.80365179375080398</v>
      </c>
      <c r="Q44" s="445">
        <v>1.4895877814079583</v>
      </c>
      <c r="R44" s="445">
        <v>1.0054423156198335</v>
      </c>
      <c r="S44" s="445">
        <v>0.77355716394052243</v>
      </c>
      <c r="T44" s="445">
        <v>0.62479303730639235</v>
      </c>
      <c r="U44" s="445">
        <v>0</v>
      </c>
      <c r="V44" s="441">
        <v>0.85606758966152974</v>
      </c>
      <c r="W44" s="446">
        <v>63</v>
      </c>
      <c r="X44" s="448"/>
      <c r="Y44" s="448"/>
      <c r="Z44" s="448"/>
    </row>
    <row r="45" spans="1:26" x14ac:dyDescent="0.2">
      <c r="A45" s="444" t="s">
        <v>138</v>
      </c>
      <c r="B45" s="447">
        <v>0</v>
      </c>
      <c r="C45" s="440">
        <v>0</v>
      </c>
      <c r="D45" s="440">
        <v>0</v>
      </c>
      <c r="E45" s="440">
        <v>0</v>
      </c>
      <c r="F45" s="440">
        <v>6.6113159871679913E-2</v>
      </c>
      <c r="G45" s="440">
        <v>0.58674078666825558</v>
      </c>
      <c r="H45" s="440"/>
      <c r="I45" s="440"/>
      <c r="J45" s="441">
        <v>0.17790378848798186</v>
      </c>
      <c r="K45" s="442">
        <v>0.66229099999999996</v>
      </c>
      <c r="L45" s="443"/>
      <c r="M45" s="444" t="s">
        <v>138</v>
      </c>
      <c r="N45" s="445">
        <v>0</v>
      </c>
      <c r="O45" s="445">
        <v>0</v>
      </c>
      <c r="P45" s="445">
        <v>0</v>
      </c>
      <c r="Q45" s="445">
        <v>0</v>
      </c>
      <c r="R45" s="445">
        <v>0.39786743057213331</v>
      </c>
      <c r="S45" s="445">
        <v>0.92489826119126883</v>
      </c>
      <c r="T45" s="445"/>
      <c r="U45" s="445"/>
      <c r="V45" s="441">
        <v>0.51850747622967297</v>
      </c>
      <c r="W45" s="446">
        <v>4</v>
      </c>
      <c r="X45" s="448"/>
      <c r="Y45" s="448"/>
      <c r="Z45" s="448"/>
    </row>
    <row r="46" spans="1:26" ht="13.5" thickBot="1" x14ac:dyDescent="0.25">
      <c r="A46" s="444" t="s">
        <v>139</v>
      </c>
      <c r="B46" s="449">
        <v>5.7559423919611676</v>
      </c>
      <c r="C46" s="450">
        <v>0</v>
      </c>
      <c r="D46" s="450"/>
      <c r="E46" s="450"/>
      <c r="F46" s="450">
        <v>0</v>
      </c>
      <c r="G46" s="450">
        <v>0</v>
      </c>
      <c r="H46" s="450"/>
      <c r="I46" s="450"/>
      <c r="J46" s="451">
        <v>0.98177275228359673</v>
      </c>
      <c r="K46" s="442">
        <v>0.19985700000000001</v>
      </c>
      <c r="L46" s="443"/>
      <c r="M46" s="444" t="s">
        <v>139</v>
      </c>
      <c r="N46" s="445">
        <v>5.1289942042365491</v>
      </c>
      <c r="O46" s="445">
        <v>0</v>
      </c>
      <c r="P46" s="445"/>
      <c r="Q46" s="445"/>
      <c r="R46" s="445">
        <v>0</v>
      </c>
      <c r="S46" s="445">
        <v>0</v>
      </c>
      <c r="T46" s="445"/>
      <c r="U46" s="445"/>
      <c r="V46" s="451">
        <v>1.1312601106372389</v>
      </c>
      <c r="W46" s="446">
        <v>1</v>
      </c>
      <c r="X46" s="448"/>
      <c r="Y46" s="448"/>
      <c r="Z46" s="448"/>
    </row>
    <row r="47" spans="1:26" ht="13.5" thickTop="1" x14ac:dyDescent="0.2">
      <c r="A47" s="452" t="s">
        <v>99</v>
      </c>
      <c r="B47" s="453">
        <v>1.0352524288988914</v>
      </c>
      <c r="C47" s="453">
        <v>0.89913098918705703</v>
      </c>
      <c r="D47" s="453">
        <v>0.87007572811951805</v>
      </c>
      <c r="E47" s="453">
        <v>0.950362937125248</v>
      </c>
      <c r="F47" s="453">
        <v>0.83421409135750935</v>
      </c>
      <c r="G47" s="453">
        <v>0.91468757652659993</v>
      </c>
      <c r="H47" s="453">
        <v>0.96519812315564413</v>
      </c>
      <c r="I47" s="453">
        <v>1.1086745959005166</v>
      </c>
      <c r="J47" s="454">
        <v>0.94984313201628279</v>
      </c>
      <c r="K47" s="455">
        <v>4903.8937969999997</v>
      </c>
      <c r="L47" s="437"/>
      <c r="M47" s="456" t="s">
        <v>99</v>
      </c>
      <c r="N47" s="457">
        <v>1.618171882152446</v>
      </c>
      <c r="O47" s="457">
        <v>1.2947137321247786</v>
      </c>
      <c r="P47" s="457">
        <v>1.1630696492176742</v>
      </c>
      <c r="Q47" s="457">
        <v>1.0171370197412026</v>
      </c>
      <c r="R47" s="457">
        <v>0.94477548578526538</v>
      </c>
      <c r="S47" s="457">
        <v>1.041214051911564</v>
      </c>
      <c r="T47" s="457">
        <v>1.1143309397276553</v>
      </c>
      <c r="U47" s="457">
        <v>1.2035472967301939</v>
      </c>
      <c r="V47" s="454">
        <v>1.1024883047129352</v>
      </c>
      <c r="W47" s="455">
        <v>32811</v>
      </c>
      <c r="X47" s="459"/>
      <c r="Y47" s="459"/>
      <c r="Z47" s="460"/>
    </row>
    <row r="49" spans="2:7" x14ac:dyDescent="0.2">
      <c r="B49" s="470"/>
      <c r="C49" s="448"/>
      <c r="D49" s="448"/>
      <c r="E49" s="448"/>
      <c r="F49" s="448"/>
      <c r="G49" s="448"/>
    </row>
    <row r="50" spans="2:7" x14ac:dyDescent="0.2">
      <c r="B50" s="470"/>
      <c r="C50" s="471"/>
      <c r="D50" s="471"/>
      <c r="E50" s="471"/>
      <c r="F50" s="471"/>
      <c r="G50" s="471"/>
    </row>
  </sheetData>
  <mergeCells count="27">
    <mergeCell ref="N30:U30"/>
    <mergeCell ref="V30:V31"/>
    <mergeCell ref="W30:W31"/>
    <mergeCell ref="V9:V10"/>
    <mergeCell ref="W9:W10"/>
    <mergeCell ref="G28:O28"/>
    <mergeCell ref="B29:I29"/>
    <mergeCell ref="N29:U29"/>
    <mergeCell ref="A30:A31"/>
    <mergeCell ref="B30:I30"/>
    <mergeCell ref="J30:J31"/>
    <mergeCell ref="K30:K31"/>
    <mergeCell ref="M30:M31"/>
    <mergeCell ref="B8:I8"/>
    <mergeCell ref="N8:U8"/>
    <mergeCell ref="A9:A10"/>
    <mergeCell ref="B9:I9"/>
    <mergeCell ref="J9:J10"/>
    <mergeCell ref="K9:K10"/>
    <mergeCell ref="M9:M10"/>
    <mergeCell ref="N9:U9"/>
    <mergeCell ref="G7:O7"/>
    <mergeCell ref="A1:W1"/>
    <mergeCell ref="A2:W2"/>
    <mergeCell ref="A3:W3"/>
    <mergeCell ref="A4:W4"/>
    <mergeCell ref="A5:W5"/>
  </mergeCells>
  <printOptions horizontalCentered="1" verticalCentered="1"/>
  <pageMargins left="0.7" right="0.7" top="0.75" bottom="0.75" header="0.3" footer="0.3"/>
  <pageSetup scale="5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"/>
  <sheetViews>
    <sheetView workbookViewId="0">
      <selection sqref="A1:W1"/>
    </sheetView>
  </sheetViews>
  <sheetFormatPr defaultColWidth="8.85546875" defaultRowHeight="12.75" x14ac:dyDescent="0.2"/>
  <cols>
    <col min="1" max="10" width="8.85546875" style="426"/>
    <col min="11" max="11" width="11.7109375" style="426" customWidth="1"/>
    <col min="12" max="22" width="8.85546875" style="426"/>
    <col min="23" max="23" width="11.42578125" style="426" bestFit="1" customWidth="1"/>
    <col min="24" max="16384" width="8.85546875" style="426"/>
  </cols>
  <sheetData>
    <row r="1" spans="1:23" x14ac:dyDescent="0.2">
      <c r="A1" s="881" t="s">
        <v>268</v>
      </c>
      <c r="B1" s="881"/>
      <c r="C1" s="881"/>
      <c r="D1" s="881"/>
      <c r="E1" s="881"/>
      <c r="F1" s="881"/>
      <c r="G1" s="881"/>
      <c r="H1" s="881"/>
      <c r="I1" s="881"/>
      <c r="J1" s="881"/>
      <c r="K1" s="881"/>
      <c r="L1" s="881"/>
      <c r="M1" s="881"/>
      <c r="N1" s="881"/>
      <c r="O1" s="881"/>
      <c r="P1" s="881"/>
      <c r="Q1" s="881"/>
      <c r="R1" s="881"/>
      <c r="S1" s="881"/>
      <c r="T1" s="881"/>
      <c r="U1" s="881"/>
      <c r="V1" s="881"/>
      <c r="W1" s="881"/>
    </row>
    <row r="2" spans="1:23" x14ac:dyDescent="0.2">
      <c r="A2" s="882" t="s">
        <v>1</v>
      </c>
      <c r="B2" s="882"/>
      <c r="C2" s="882"/>
      <c r="D2" s="882"/>
      <c r="E2" s="882"/>
      <c r="F2" s="882"/>
      <c r="G2" s="882"/>
      <c r="H2" s="882"/>
      <c r="I2" s="882"/>
      <c r="J2" s="882"/>
      <c r="K2" s="882"/>
      <c r="L2" s="882"/>
      <c r="M2" s="882"/>
      <c r="N2" s="882"/>
      <c r="O2" s="882"/>
      <c r="P2" s="882"/>
      <c r="Q2" s="882"/>
      <c r="R2" s="882"/>
      <c r="S2" s="882"/>
      <c r="T2" s="882"/>
      <c r="U2" s="882"/>
      <c r="V2" s="882"/>
      <c r="W2" s="882"/>
    </row>
    <row r="3" spans="1:23" x14ac:dyDescent="0.2">
      <c r="A3" s="882" t="s">
        <v>2</v>
      </c>
      <c r="B3" s="882"/>
      <c r="C3" s="882"/>
      <c r="D3" s="882"/>
      <c r="E3" s="882"/>
      <c r="F3" s="882"/>
      <c r="G3" s="882"/>
      <c r="H3" s="882"/>
      <c r="I3" s="882"/>
      <c r="J3" s="882"/>
      <c r="K3" s="882"/>
      <c r="L3" s="882"/>
      <c r="M3" s="882"/>
      <c r="N3" s="882"/>
      <c r="O3" s="882"/>
      <c r="P3" s="882"/>
      <c r="Q3" s="882"/>
      <c r="R3" s="882"/>
      <c r="S3" s="882"/>
      <c r="T3" s="882"/>
      <c r="U3" s="882"/>
      <c r="V3" s="882"/>
      <c r="W3" s="882"/>
    </row>
    <row r="4" spans="1:23" x14ac:dyDescent="0.2">
      <c r="A4" s="882" t="s">
        <v>3</v>
      </c>
      <c r="B4" s="882"/>
      <c r="C4" s="882"/>
      <c r="D4" s="882"/>
      <c r="E4" s="882"/>
      <c r="F4" s="882"/>
      <c r="G4" s="882"/>
      <c r="H4" s="882"/>
      <c r="I4" s="882"/>
      <c r="J4" s="882"/>
      <c r="K4" s="882"/>
      <c r="L4" s="882"/>
      <c r="M4" s="882"/>
      <c r="N4" s="882"/>
      <c r="O4" s="882"/>
      <c r="P4" s="882"/>
      <c r="Q4" s="882"/>
      <c r="R4" s="882"/>
      <c r="S4" s="882"/>
      <c r="T4" s="882"/>
      <c r="U4" s="882"/>
      <c r="V4" s="882"/>
      <c r="W4" s="882"/>
    </row>
    <row r="5" spans="1:23" x14ac:dyDescent="0.2">
      <c r="A5" s="883" t="s">
        <v>4</v>
      </c>
      <c r="B5" s="883"/>
      <c r="C5" s="883"/>
      <c r="D5" s="883"/>
      <c r="E5" s="883"/>
      <c r="F5" s="883"/>
      <c r="G5" s="883"/>
      <c r="H5" s="883"/>
      <c r="I5" s="883"/>
      <c r="J5" s="883"/>
      <c r="K5" s="883"/>
      <c r="L5" s="883"/>
      <c r="M5" s="883"/>
      <c r="N5" s="883"/>
      <c r="O5" s="883"/>
      <c r="P5" s="883"/>
      <c r="Q5" s="883"/>
      <c r="R5" s="883"/>
      <c r="S5" s="883"/>
      <c r="T5" s="883"/>
      <c r="U5" s="883"/>
      <c r="V5" s="883"/>
      <c r="W5" s="883"/>
    </row>
    <row r="6" spans="1:23" x14ac:dyDescent="0.2">
      <c r="A6" s="427"/>
      <c r="B6" s="427"/>
      <c r="C6" s="427"/>
      <c r="D6" s="427"/>
      <c r="E6" s="427"/>
      <c r="F6" s="427"/>
      <c r="G6" s="427"/>
      <c r="H6" s="427"/>
      <c r="I6" s="427"/>
      <c r="J6" s="427"/>
      <c r="K6" s="427"/>
      <c r="L6" s="427"/>
      <c r="M6" s="427"/>
      <c r="N6" s="427"/>
      <c r="O6" s="427"/>
      <c r="P6" s="427"/>
      <c r="Q6" s="427"/>
      <c r="R6" s="427"/>
      <c r="S6" s="427"/>
      <c r="T6" s="427"/>
      <c r="U6" s="427"/>
      <c r="V6" s="427"/>
      <c r="W6" s="427"/>
    </row>
    <row r="7" spans="1:23" x14ac:dyDescent="0.2">
      <c r="A7" s="428"/>
      <c r="B7" s="429"/>
      <c r="C7" s="429"/>
      <c r="D7" s="429"/>
      <c r="E7" s="429"/>
      <c r="F7" s="429"/>
      <c r="G7" s="880" t="s">
        <v>77</v>
      </c>
      <c r="H7" s="880"/>
      <c r="I7" s="880"/>
      <c r="J7" s="880"/>
      <c r="K7" s="880"/>
      <c r="L7" s="880"/>
      <c r="M7" s="880"/>
      <c r="N7" s="880"/>
      <c r="O7" s="880"/>
      <c r="P7" s="429"/>
      <c r="Q7" s="429"/>
      <c r="R7" s="429"/>
      <c r="S7" s="429"/>
      <c r="T7" s="429"/>
      <c r="U7" s="429"/>
      <c r="V7" s="429"/>
      <c r="W7" s="430"/>
    </row>
    <row r="8" spans="1:23" x14ac:dyDescent="0.2">
      <c r="A8" s="431"/>
      <c r="B8" s="884" t="s">
        <v>10</v>
      </c>
      <c r="C8" s="884"/>
      <c r="D8" s="884"/>
      <c r="E8" s="884"/>
      <c r="F8" s="884"/>
      <c r="G8" s="884"/>
      <c r="H8" s="884"/>
      <c r="I8" s="884"/>
      <c r="J8" s="429"/>
      <c r="K8" s="429"/>
      <c r="L8" s="432"/>
      <c r="M8" s="432"/>
      <c r="N8" s="884" t="s">
        <v>7</v>
      </c>
      <c r="O8" s="884"/>
      <c r="P8" s="884"/>
      <c r="Q8" s="884"/>
      <c r="R8" s="884"/>
      <c r="S8" s="884"/>
      <c r="T8" s="884"/>
      <c r="U8" s="884"/>
      <c r="V8" s="429"/>
      <c r="W8" s="433"/>
    </row>
    <row r="9" spans="1:23" x14ac:dyDescent="0.2">
      <c r="A9" s="885" t="s">
        <v>17</v>
      </c>
      <c r="B9" s="887" t="s">
        <v>34</v>
      </c>
      <c r="C9" s="888"/>
      <c r="D9" s="888"/>
      <c r="E9" s="888"/>
      <c r="F9" s="888"/>
      <c r="G9" s="888"/>
      <c r="H9" s="888"/>
      <c r="I9" s="889"/>
      <c r="J9" s="890" t="s">
        <v>99</v>
      </c>
      <c r="K9" s="892" t="s">
        <v>101</v>
      </c>
      <c r="L9" s="432"/>
      <c r="M9" s="885" t="s">
        <v>17</v>
      </c>
      <c r="N9" s="887" t="s">
        <v>34</v>
      </c>
      <c r="O9" s="888"/>
      <c r="P9" s="888"/>
      <c r="Q9" s="888"/>
      <c r="R9" s="888"/>
      <c r="S9" s="888"/>
      <c r="T9" s="888"/>
      <c r="U9" s="889"/>
      <c r="V9" s="890" t="s">
        <v>99</v>
      </c>
      <c r="W9" s="892" t="s">
        <v>95</v>
      </c>
    </row>
    <row r="10" spans="1:23" x14ac:dyDescent="0.2">
      <c r="A10" s="886"/>
      <c r="B10" s="434" t="s">
        <v>124</v>
      </c>
      <c r="C10" s="435" t="s">
        <v>125</v>
      </c>
      <c r="D10" s="435" t="s">
        <v>126</v>
      </c>
      <c r="E10" s="435" t="s">
        <v>127</v>
      </c>
      <c r="F10" s="435" t="s">
        <v>128</v>
      </c>
      <c r="G10" s="435" t="s">
        <v>38</v>
      </c>
      <c r="H10" s="435" t="s">
        <v>39</v>
      </c>
      <c r="I10" s="436" t="s">
        <v>40</v>
      </c>
      <c r="J10" s="891"/>
      <c r="K10" s="893"/>
      <c r="L10" s="437"/>
      <c r="M10" s="886"/>
      <c r="N10" s="434" t="s">
        <v>124</v>
      </c>
      <c r="O10" s="435" t="s">
        <v>125</v>
      </c>
      <c r="P10" s="435" t="s">
        <v>126</v>
      </c>
      <c r="Q10" s="435" t="s">
        <v>127</v>
      </c>
      <c r="R10" s="435" t="s">
        <v>128</v>
      </c>
      <c r="S10" s="435" t="s">
        <v>38</v>
      </c>
      <c r="T10" s="435" t="s">
        <v>39</v>
      </c>
      <c r="U10" s="436" t="s">
        <v>40</v>
      </c>
      <c r="V10" s="891"/>
      <c r="W10" s="893"/>
    </row>
    <row r="11" spans="1:23" x14ac:dyDescent="0.2">
      <c r="A11" s="438" t="s">
        <v>22</v>
      </c>
      <c r="B11" s="439">
        <v>0.78683496488989912</v>
      </c>
      <c r="C11" s="440">
        <v>0.71456996906148362</v>
      </c>
      <c r="D11" s="440">
        <v>0.67945462868278739</v>
      </c>
      <c r="E11" s="440">
        <v>1.0044368741046867</v>
      </c>
      <c r="F11" s="440">
        <v>0.83924617300446303</v>
      </c>
      <c r="G11" s="440">
        <v>0.93734212751400492</v>
      </c>
      <c r="H11" s="440">
        <v>0.93531329214243653</v>
      </c>
      <c r="I11" s="440">
        <v>1.0877612849407459</v>
      </c>
      <c r="J11" s="441">
        <v>0.92342119360409702</v>
      </c>
      <c r="K11" s="442">
        <v>143.235365</v>
      </c>
      <c r="L11" s="443"/>
      <c r="M11" s="444" t="s">
        <v>22</v>
      </c>
      <c r="N11" s="445">
        <v>1.1545948795309593</v>
      </c>
      <c r="O11" s="445">
        <v>0.98308754750195682</v>
      </c>
      <c r="P11" s="445">
        <v>0.73894801929749931</v>
      </c>
      <c r="Q11" s="445">
        <v>0.88606087013145662</v>
      </c>
      <c r="R11" s="445">
        <v>1.0415103913480963</v>
      </c>
      <c r="S11" s="445">
        <v>1.1131437802945519</v>
      </c>
      <c r="T11" s="445">
        <v>1.0625704922757531</v>
      </c>
      <c r="U11" s="445">
        <v>0.98611294155989504</v>
      </c>
      <c r="V11" s="441">
        <v>1.0223199706056956</v>
      </c>
      <c r="W11" s="446">
        <v>1264</v>
      </c>
    </row>
    <row r="12" spans="1:23" x14ac:dyDescent="0.2">
      <c r="A12" s="438" t="s">
        <v>23</v>
      </c>
      <c r="B12" s="447">
        <v>0.76819360666982905</v>
      </c>
      <c r="C12" s="440">
        <v>0.84113053758869283</v>
      </c>
      <c r="D12" s="440">
        <v>0.80166590778074953</v>
      </c>
      <c r="E12" s="440">
        <v>0.76850598880217735</v>
      </c>
      <c r="F12" s="440">
        <v>0.78310023018703745</v>
      </c>
      <c r="G12" s="440">
        <v>0.7896865240324451</v>
      </c>
      <c r="H12" s="440">
        <v>1.0690496982059876</v>
      </c>
      <c r="I12" s="440">
        <v>0.98922754503031063</v>
      </c>
      <c r="J12" s="441">
        <v>0.86688170185662794</v>
      </c>
      <c r="K12" s="442">
        <v>423.826302</v>
      </c>
      <c r="L12" s="443"/>
      <c r="M12" s="444" t="s">
        <v>23</v>
      </c>
      <c r="N12" s="445">
        <v>1.517524845563951</v>
      </c>
      <c r="O12" s="445">
        <v>1.1268170537392008</v>
      </c>
      <c r="P12" s="445">
        <v>1.048887717196072</v>
      </c>
      <c r="Q12" s="445">
        <v>1.0463773891598491</v>
      </c>
      <c r="R12" s="445">
        <v>0.99589465353847428</v>
      </c>
      <c r="S12" s="445">
        <v>0.94554285490684564</v>
      </c>
      <c r="T12" s="445">
        <v>1.0534316430194437</v>
      </c>
      <c r="U12" s="445">
        <v>1.0102691290464014</v>
      </c>
      <c r="V12" s="441">
        <v>1.0178126417419</v>
      </c>
      <c r="W12" s="446">
        <v>2908</v>
      </c>
    </row>
    <row r="13" spans="1:23" x14ac:dyDescent="0.2">
      <c r="A13" s="438" t="s">
        <v>24</v>
      </c>
      <c r="B13" s="447">
        <v>0.52143055329410049</v>
      </c>
      <c r="C13" s="440">
        <v>0.61786214091606229</v>
      </c>
      <c r="D13" s="440">
        <v>0.84513188819821095</v>
      </c>
      <c r="E13" s="440">
        <v>0.69396081894349193</v>
      </c>
      <c r="F13" s="440">
        <v>0.74503988001007382</v>
      </c>
      <c r="G13" s="440">
        <v>0.80602455608626744</v>
      </c>
      <c r="H13" s="440">
        <v>1.0422749551867012</v>
      </c>
      <c r="I13" s="440">
        <v>0.94833150041345304</v>
      </c>
      <c r="J13" s="441">
        <v>0.81835912337580208</v>
      </c>
      <c r="K13" s="442">
        <v>934.21035400000005</v>
      </c>
      <c r="L13" s="443"/>
      <c r="M13" s="444" t="s">
        <v>24</v>
      </c>
      <c r="N13" s="445">
        <v>0.91379225535788289</v>
      </c>
      <c r="O13" s="445">
        <v>0.89177045272635869</v>
      </c>
      <c r="P13" s="445">
        <v>1.0107411060975768</v>
      </c>
      <c r="Q13" s="445">
        <v>0.8539513340014705</v>
      </c>
      <c r="R13" s="445">
        <v>0.91081996552908051</v>
      </c>
      <c r="S13" s="445">
        <v>0.91718482518666189</v>
      </c>
      <c r="T13" s="445">
        <v>1.1416522296331282</v>
      </c>
      <c r="U13" s="445">
        <v>0.97929928669304989</v>
      </c>
      <c r="V13" s="441">
        <v>0.97990757013334406</v>
      </c>
      <c r="W13" s="446">
        <v>5182</v>
      </c>
    </row>
    <row r="14" spans="1:23" x14ac:dyDescent="0.2">
      <c r="A14" s="438" t="s">
        <v>25</v>
      </c>
      <c r="B14" s="447">
        <v>1.0535040872843839</v>
      </c>
      <c r="C14" s="440">
        <v>0.78648200966717952</v>
      </c>
      <c r="D14" s="440">
        <v>0.68880621562393085</v>
      </c>
      <c r="E14" s="440">
        <v>0.70994699440936049</v>
      </c>
      <c r="F14" s="440">
        <v>0.79265506140285957</v>
      </c>
      <c r="G14" s="440">
        <v>0.77308907489684364</v>
      </c>
      <c r="H14" s="440">
        <v>0.93193047197160794</v>
      </c>
      <c r="I14" s="440">
        <v>0.95815569135286371</v>
      </c>
      <c r="J14" s="441">
        <v>0.81555320201272308</v>
      </c>
      <c r="K14" s="442">
        <v>1385.792391</v>
      </c>
      <c r="L14" s="443"/>
      <c r="M14" s="444" t="s">
        <v>25</v>
      </c>
      <c r="N14" s="445">
        <v>1.2424120065484117</v>
      </c>
      <c r="O14" s="445">
        <v>1.199707540094693</v>
      </c>
      <c r="P14" s="445">
        <v>0.93017726311648818</v>
      </c>
      <c r="Q14" s="445">
        <v>0.90663007121367867</v>
      </c>
      <c r="R14" s="445">
        <v>0.92117960495941442</v>
      </c>
      <c r="S14" s="445">
        <v>0.93178774856638569</v>
      </c>
      <c r="T14" s="445">
        <v>1.0652054092135337</v>
      </c>
      <c r="U14" s="445">
        <v>1.0035074809928941</v>
      </c>
      <c r="V14" s="441">
        <v>0.98102741135848026</v>
      </c>
      <c r="W14" s="446">
        <v>7233</v>
      </c>
    </row>
    <row r="15" spans="1:23" x14ac:dyDescent="0.2">
      <c r="A15" s="438" t="s">
        <v>129</v>
      </c>
      <c r="B15" s="447">
        <v>0.84544078646826859</v>
      </c>
      <c r="C15" s="440">
        <v>1.064197858910112</v>
      </c>
      <c r="D15" s="440">
        <v>1.1771543611096922</v>
      </c>
      <c r="E15" s="440">
        <v>0.70347965162111759</v>
      </c>
      <c r="F15" s="440">
        <v>0.88077404744184362</v>
      </c>
      <c r="G15" s="440">
        <v>0.76980934771988441</v>
      </c>
      <c r="H15" s="440">
        <v>0.93901150875484785</v>
      </c>
      <c r="I15" s="440">
        <v>0.98964452866320263</v>
      </c>
      <c r="J15" s="441">
        <v>0.86646627180334002</v>
      </c>
      <c r="K15" s="442">
        <v>1548.969683</v>
      </c>
      <c r="L15" s="443"/>
      <c r="M15" s="444" t="s">
        <v>129</v>
      </c>
      <c r="N15" s="445">
        <v>1.3623955221043444</v>
      </c>
      <c r="O15" s="445">
        <v>1.2481692784755181</v>
      </c>
      <c r="P15" s="445">
        <v>1.2072477116368061</v>
      </c>
      <c r="Q15" s="445">
        <v>0.91442005745710087</v>
      </c>
      <c r="R15" s="445">
        <v>0.97938911823146668</v>
      </c>
      <c r="S15" s="445">
        <v>0.93952212513741162</v>
      </c>
      <c r="T15" s="445">
        <v>1.0293899591477722</v>
      </c>
      <c r="U15" s="445">
        <v>1.0540786240279381</v>
      </c>
      <c r="V15" s="441">
        <v>1.0038871037016888</v>
      </c>
      <c r="W15" s="446">
        <v>8170</v>
      </c>
    </row>
    <row r="16" spans="1:23" x14ac:dyDescent="0.2">
      <c r="A16" s="438" t="s">
        <v>130</v>
      </c>
      <c r="B16" s="447">
        <v>1.0834073052336144</v>
      </c>
      <c r="C16" s="440">
        <v>1.004715381615926</v>
      </c>
      <c r="D16" s="440">
        <v>0.7574710897917315</v>
      </c>
      <c r="E16" s="440">
        <v>0.74959995185626538</v>
      </c>
      <c r="F16" s="440">
        <v>0.83915374620740268</v>
      </c>
      <c r="G16" s="440">
        <v>0.84745325558607987</v>
      </c>
      <c r="H16" s="440">
        <v>1.1733878988436095</v>
      </c>
      <c r="I16" s="440">
        <v>0.91308278244236674</v>
      </c>
      <c r="J16" s="441">
        <v>0.88111029910569094</v>
      </c>
      <c r="K16" s="442">
        <v>1515.5078100000001</v>
      </c>
      <c r="L16" s="443"/>
      <c r="M16" s="444" t="s">
        <v>130</v>
      </c>
      <c r="N16" s="445">
        <v>1.2615146273638334</v>
      </c>
      <c r="O16" s="445">
        <v>1.2707145277949428</v>
      </c>
      <c r="P16" s="445">
        <v>1.0985383923897827</v>
      </c>
      <c r="Q16" s="445">
        <v>0.93839684078976704</v>
      </c>
      <c r="R16" s="445">
        <v>0.96922615795651668</v>
      </c>
      <c r="S16" s="445">
        <v>0.88943947439316573</v>
      </c>
      <c r="T16" s="445">
        <v>1.0507492161618468</v>
      </c>
      <c r="U16" s="445">
        <v>1.0057658576051292</v>
      </c>
      <c r="V16" s="441">
        <v>0.97841435763402262</v>
      </c>
      <c r="W16" s="446">
        <v>8207</v>
      </c>
    </row>
    <row r="17" spans="1:26" x14ac:dyDescent="0.2">
      <c r="A17" s="438" t="s">
        <v>131</v>
      </c>
      <c r="B17" s="447">
        <v>0.91969368643120053</v>
      </c>
      <c r="C17" s="440">
        <v>0.75803469306255944</v>
      </c>
      <c r="D17" s="440">
        <v>0.71800869211727747</v>
      </c>
      <c r="E17" s="440">
        <v>0.65580229856027439</v>
      </c>
      <c r="F17" s="440">
        <v>0.78874790556314556</v>
      </c>
      <c r="G17" s="440">
        <v>0.87250082762647718</v>
      </c>
      <c r="H17" s="440">
        <v>0.92759319992900291</v>
      </c>
      <c r="I17" s="440">
        <v>0.93217093715755173</v>
      </c>
      <c r="J17" s="441">
        <v>0.81757236900108921</v>
      </c>
      <c r="K17" s="442">
        <v>1335.2727789999999</v>
      </c>
      <c r="L17" s="443"/>
      <c r="M17" s="444" t="s">
        <v>131</v>
      </c>
      <c r="N17" s="445">
        <v>1.4483274054854511</v>
      </c>
      <c r="O17" s="445">
        <v>0.95118645041364946</v>
      </c>
      <c r="P17" s="445">
        <v>0.92025364316622138</v>
      </c>
      <c r="Q17" s="445">
        <v>0.89056480156738671</v>
      </c>
      <c r="R17" s="445">
        <v>0.90748474461005557</v>
      </c>
      <c r="S17" s="445">
        <v>0.97830981946122797</v>
      </c>
      <c r="T17" s="445">
        <v>1.003701008299474</v>
      </c>
      <c r="U17" s="445">
        <v>0.99622260016358988</v>
      </c>
      <c r="V17" s="441">
        <v>0.96117092999357778</v>
      </c>
      <c r="W17" s="446">
        <v>7868</v>
      </c>
      <c r="X17" s="448"/>
      <c r="Y17" s="448"/>
      <c r="Z17" s="448"/>
    </row>
    <row r="18" spans="1:26" x14ac:dyDescent="0.2">
      <c r="A18" s="438" t="s">
        <v>132</v>
      </c>
      <c r="B18" s="447">
        <v>0.86029234963037438</v>
      </c>
      <c r="C18" s="440">
        <v>0.72407657306206097</v>
      </c>
      <c r="D18" s="440">
        <v>0.88435152552643959</v>
      </c>
      <c r="E18" s="440">
        <v>0.66170274359242442</v>
      </c>
      <c r="F18" s="440">
        <v>0.92736527356841503</v>
      </c>
      <c r="G18" s="440">
        <v>0.96831194710731783</v>
      </c>
      <c r="H18" s="440">
        <v>0.93741574878400979</v>
      </c>
      <c r="I18" s="440">
        <v>1.0008308291038313</v>
      </c>
      <c r="J18" s="441">
        <v>0.90617481754651841</v>
      </c>
      <c r="K18" s="442">
        <v>1403.653824</v>
      </c>
      <c r="L18" s="443"/>
      <c r="M18" s="444" t="s">
        <v>132</v>
      </c>
      <c r="N18" s="445">
        <v>1.4183590639984889</v>
      </c>
      <c r="O18" s="445">
        <v>0.95345706962667875</v>
      </c>
      <c r="P18" s="445">
        <v>1.0108656692277693</v>
      </c>
      <c r="Q18" s="445">
        <v>0.84855754802118355</v>
      </c>
      <c r="R18" s="445">
        <v>0.90775271200491314</v>
      </c>
      <c r="S18" s="445">
        <v>0.99678693955944486</v>
      </c>
      <c r="T18" s="445">
        <v>0.96040038772591307</v>
      </c>
      <c r="U18" s="445">
        <v>0.9950105314872647</v>
      </c>
      <c r="V18" s="441">
        <v>0.95721422218115626</v>
      </c>
      <c r="W18" s="446">
        <v>7498</v>
      </c>
      <c r="X18" s="448"/>
      <c r="Y18" s="448"/>
      <c r="Z18" s="448"/>
    </row>
    <row r="19" spans="1:26" x14ac:dyDescent="0.2">
      <c r="A19" s="438" t="s">
        <v>133</v>
      </c>
      <c r="B19" s="447">
        <v>1.5904110880025308</v>
      </c>
      <c r="C19" s="440">
        <v>0.91175511314914381</v>
      </c>
      <c r="D19" s="440">
        <v>0.85248249008279753</v>
      </c>
      <c r="E19" s="440">
        <v>0.8509783187301817</v>
      </c>
      <c r="F19" s="440">
        <v>1.1740348007254726</v>
      </c>
      <c r="G19" s="440">
        <v>1.052097726124416</v>
      </c>
      <c r="H19" s="440">
        <v>0.88677003027531065</v>
      </c>
      <c r="I19" s="440">
        <v>0.97229845709500351</v>
      </c>
      <c r="J19" s="441">
        <v>1.0047363886946701</v>
      </c>
      <c r="K19" s="442">
        <v>1649.601351</v>
      </c>
      <c r="L19" s="443"/>
      <c r="M19" s="444" t="s">
        <v>133</v>
      </c>
      <c r="N19" s="445">
        <v>1.4668082656378234</v>
      </c>
      <c r="O19" s="445">
        <v>1.2436069602456123</v>
      </c>
      <c r="P19" s="445">
        <v>1.0341819482752073</v>
      </c>
      <c r="Q19" s="445">
        <v>0.89206843890686427</v>
      </c>
      <c r="R19" s="445">
        <v>1.0601283356573319</v>
      </c>
      <c r="S19" s="445">
        <v>1.0026091611396537</v>
      </c>
      <c r="T19" s="445">
        <v>0.96600546226964457</v>
      </c>
      <c r="U19" s="445">
        <v>1.0097252626916453</v>
      </c>
      <c r="V19" s="441">
        <v>1.0108553630896142</v>
      </c>
      <c r="W19" s="446">
        <v>7791</v>
      </c>
      <c r="X19" s="448"/>
      <c r="Y19" s="448"/>
      <c r="Z19" s="448"/>
    </row>
    <row r="20" spans="1:26" x14ac:dyDescent="0.2">
      <c r="A20" s="438" t="s">
        <v>134</v>
      </c>
      <c r="B20" s="447">
        <v>0.79770954383285975</v>
      </c>
      <c r="C20" s="440">
        <v>0.65643760708366028</v>
      </c>
      <c r="D20" s="440">
        <v>1.1218968711319459</v>
      </c>
      <c r="E20" s="440">
        <v>0.97120230933478768</v>
      </c>
      <c r="F20" s="440">
        <v>1.0964549001397956</v>
      </c>
      <c r="G20" s="440">
        <v>1.1487222184678991</v>
      </c>
      <c r="H20" s="440">
        <v>1.0765865763413631</v>
      </c>
      <c r="I20" s="440">
        <v>1.2133514738264992</v>
      </c>
      <c r="J20" s="441">
        <v>1.1077578528746954</v>
      </c>
      <c r="K20" s="442">
        <v>2384.012252</v>
      </c>
      <c r="L20" s="443"/>
      <c r="M20" s="444" t="s">
        <v>134</v>
      </c>
      <c r="N20" s="445">
        <v>1.1291744936664909</v>
      </c>
      <c r="O20" s="445">
        <v>1.0598002283980588</v>
      </c>
      <c r="P20" s="445">
        <v>0.8577652502837293</v>
      </c>
      <c r="Q20" s="445">
        <v>1.0801643545992234</v>
      </c>
      <c r="R20" s="445">
        <v>1.0472784040278411</v>
      </c>
      <c r="S20" s="445">
        <v>0.98607790015411156</v>
      </c>
      <c r="T20" s="445">
        <v>0.96611170769086452</v>
      </c>
      <c r="U20" s="445">
        <v>1.0172341086000374</v>
      </c>
      <c r="V20" s="441">
        <v>1.0029191572487302</v>
      </c>
      <c r="W20" s="446">
        <v>8205</v>
      </c>
      <c r="X20" s="448"/>
      <c r="Y20" s="448"/>
      <c r="Z20" s="448"/>
    </row>
    <row r="21" spans="1:26" x14ac:dyDescent="0.2">
      <c r="A21" s="438" t="s">
        <v>135</v>
      </c>
      <c r="B21" s="447">
        <v>2.2855394111637355</v>
      </c>
      <c r="C21" s="440">
        <v>1.6062170187454354</v>
      </c>
      <c r="D21" s="440">
        <v>0.79673693483675601</v>
      </c>
      <c r="E21" s="440">
        <v>0.90257208232380515</v>
      </c>
      <c r="F21" s="440">
        <v>0.88429729845701632</v>
      </c>
      <c r="G21" s="440">
        <v>1.0864495567379213</v>
      </c>
      <c r="H21" s="440">
        <v>1.0049071179014704</v>
      </c>
      <c r="I21" s="440">
        <v>1.1768706674202081</v>
      </c>
      <c r="J21" s="441">
        <v>1.0091018433739338</v>
      </c>
      <c r="K21" s="442">
        <v>2846.0032540000002</v>
      </c>
      <c r="L21" s="443"/>
      <c r="M21" s="444" t="s">
        <v>135</v>
      </c>
      <c r="N21" s="445">
        <v>1.1505606193781581</v>
      </c>
      <c r="O21" s="445">
        <v>1.168085741087501</v>
      </c>
      <c r="P21" s="445">
        <v>1.1723635849264025</v>
      </c>
      <c r="Q21" s="445">
        <v>1.1745699809460064</v>
      </c>
      <c r="R21" s="445">
        <v>0.9862415695980512</v>
      </c>
      <c r="S21" s="445">
        <v>0.98067412195749892</v>
      </c>
      <c r="T21" s="445">
        <v>1.027293539097782</v>
      </c>
      <c r="U21" s="445">
        <v>1.0947045212140192</v>
      </c>
      <c r="V21" s="441">
        <v>1.0273899765928607</v>
      </c>
      <c r="W21" s="446">
        <v>7614</v>
      </c>
      <c r="X21" s="448"/>
      <c r="Y21" s="448"/>
      <c r="Z21" s="448"/>
    </row>
    <row r="22" spans="1:26" x14ac:dyDescent="0.2">
      <c r="A22" s="438" t="s">
        <v>136</v>
      </c>
      <c r="B22" s="447">
        <v>0.60044671144135042</v>
      </c>
      <c r="C22" s="440">
        <v>0.52799548579410283</v>
      </c>
      <c r="D22" s="440">
        <v>0.95044991272093027</v>
      </c>
      <c r="E22" s="440">
        <v>0.97459049948164855</v>
      </c>
      <c r="F22" s="440">
        <v>0.9543719060830097</v>
      </c>
      <c r="G22" s="440">
        <v>0.88163550079339215</v>
      </c>
      <c r="H22" s="440">
        <v>1.0421914998513953</v>
      </c>
      <c r="I22" s="440">
        <v>1.0660656054942901</v>
      </c>
      <c r="J22" s="441">
        <v>0.94023596944829313</v>
      </c>
      <c r="K22" s="442">
        <v>3322.7653329999998</v>
      </c>
      <c r="L22" s="443"/>
      <c r="M22" s="444" t="s">
        <v>136</v>
      </c>
      <c r="N22" s="445">
        <v>0.79305788846751202</v>
      </c>
      <c r="O22" s="445">
        <v>1.3005046271327869</v>
      </c>
      <c r="P22" s="445">
        <v>1.3189136232133756</v>
      </c>
      <c r="Q22" s="445">
        <v>1.2396879728029928</v>
      </c>
      <c r="R22" s="445">
        <v>1.051361309918595</v>
      </c>
      <c r="S22" s="445">
        <v>0.95342629365978226</v>
      </c>
      <c r="T22" s="445">
        <v>1.042414704122496</v>
      </c>
      <c r="U22" s="445">
        <v>1.0266396472966104</v>
      </c>
      <c r="V22" s="441">
        <v>1.0310588301408981</v>
      </c>
      <c r="W22" s="446">
        <v>5816</v>
      </c>
      <c r="X22" s="448"/>
      <c r="Y22" s="448"/>
      <c r="Z22" s="448"/>
    </row>
    <row r="23" spans="1:26" x14ac:dyDescent="0.2">
      <c r="A23" s="438" t="s">
        <v>137</v>
      </c>
      <c r="B23" s="447">
        <v>0.86582731689508863</v>
      </c>
      <c r="C23" s="440">
        <v>0.57913196592140181</v>
      </c>
      <c r="D23" s="440">
        <v>1.0648737939867361</v>
      </c>
      <c r="E23" s="440">
        <v>1.0670313006843404</v>
      </c>
      <c r="F23" s="440">
        <v>0.96105682019719041</v>
      </c>
      <c r="G23" s="440">
        <v>0.96539622391244273</v>
      </c>
      <c r="H23" s="440">
        <v>1.2802884874663774</v>
      </c>
      <c r="I23" s="440">
        <v>0.60980505455168665</v>
      </c>
      <c r="J23" s="441">
        <v>0.97986169357929287</v>
      </c>
      <c r="K23" s="442">
        <v>2747.8732989999999</v>
      </c>
      <c r="L23" s="443"/>
      <c r="M23" s="444" t="s">
        <v>137</v>
      </c>
      <c r="N23" s="445">
        <v>0.87366368770646785</v>
      </c>
      <c r="O23" s="445">
        <v>0.99748323895664259</v>
      </c>
      <c r="P23" s="445">
        <v>1.4435898697936935</v>
      </c>
      <c r="Q23" s="445">
        <v>1.1948163470918376</v>
      </c>
      <c r="R23" s="445">
        <v>0.91519216412714932</v>
      </c>
      <c r="S23" s="445">
        <v>0.96557850727156413</v>
      </c>
      <c r="T23" s="445">
        <v>1.1623920662499569</v>
      </c>
      <c r="U23" s="445">
        <v>0.3814343201886829</v>
      </c>
      <c r="V23" s="441">
        <v>0.9758855453782882</v>
      </c>
      <c r="W23" s="446">
        <v>2993</v>
      </c>
      <c r="X23" s="448"/>
      <c r="Y23" s="448"/>
      <c r="Z23" s="448"/>
    </row>
    <row r="24" spans="1:26" x14ac:dyDescent="0.2">
      <c r="A24" s="444" t="s">
        <v>138</v>
      </c>
      <c r="B24" s="447">
        <v>0.75453305170112095</v>
      </c>
      <c r="C24" s="440">
        <v>1.9177940682335717</v>
      </c>
      <c r="D24" s="440">
        <v>1.0824357610302016</v>
      </c>
      <c r="E24" s="440">
        <v>0.40920950298285697</v>
      </c>
      <c r="F24" s="440">
        <v>0.79854795046507621</v>
      </c>
      <c r="G24" s="440">
        <v>0.83359842934631956</v>
      </c>
      <c r="H24" s="440">
        <v>0.65591171704339635</v>
      </c>
      <c r="I24" s="440">
        <v>0.18129123785766232</v>
      </c>
      <c r="J24" s="441">
        <v>0.77665632141613383</v>
      </c>
      <c r="K24" s="442">
        <v>656.28189199999997</v>
      </c>
      <c r="L24" s="443"/>
      <c r="M24" s="444" t="s">
        <v>138</v>
      </c>
      <c r="N24" s="445">
        <v>1.3472783053548547</v>
      </c>
      <c r="O24" s="445">
        <v>1.1393491312721811</v>
      </c>
      <c r="P24" s="445">
        <v>1.0131842286392072</v>
      </c>
      <c r="Q24" s="445">
        <v>0.63635057742555634</v>
      </c>
      <c r="R24" s="445">
        <v>0.78501651993340926</v>
      </c>
      <c r="S24" s="445">
        <v>0.88786407703399794</v>
      </c>
      <c r="T24" s="445">
        <v>0.88216716714950616</v>
      </c>
      <c r="U24" s="445">
        <v>0.11685041394259137</v>
      </c>
      <c r="V24" s="441">
        <v>0.80119371234146741</v>
      </c>
      <c r="W24" s="446">
        <v>701</v>
      </c>
      <c r="X24" s="448"/>
      <c r="Y24" s="448"/>
      <c r="Z24" s="448"/>
    </row>
    <row r="25" spans="1:26" ht="13.5" thickBot="1" x14ac:dyDescent="0.25">
      <c r="A25" s="444" t="s">
        <v>139</v>
      </c>
      <c r="B25" s="449">
        <v>1.1529535324312739</v>
      </c>
      <c r="C25" s="450">
        <v>2.8169471965640724</v>
      </c>
      <c r="D25" s="450">
        <v>0.45810131437220131</v>
      </c>
      <c r="E25" s="450">
        <v>1.379082294515996</v>
      </c>
      <c r="F25" s="450">
        <v>0.66620581068572771</v>
      </c>
      <c r="G25" s="450">
        <v>0.91935713697040977</v>
      </c>
      <c r="H25" s="450">
        <v>1.640440427833433</v>
      </c>
      <c r="I25" s="450">
        <v>0</v>
      </c>
      <c r="J25" s="451">
        <v>0.94213505003755227</v>
      </c>
      <c r="K25" s="442">
        <v>26.458779</v>
      </c>
      <c r="L25" s="443"/>
      <c r="M25" s="444" t="s">
        <v>139</v>
      </c>
      <c r="N25" s="445">
        <v>1.8046990754526639</v>
      </c>
      <c r="O25" s="445">
        <v>3.1105489081973334</v>
      </c>
      <c r="P25" s="445">
        <v>0.94735545724111181</v>
      </c>
      <c r="Q25" s="445">
        <v>0.98696006430593153</v>
      </c>
      <c r="R25" s="445">
        <v>0.76529245651225652</v>
      </c>
      <c r="S25" s="445">
        <v>1.1381322680415304</v>
      </c>
      <c r="T25" s="445">
        <v>1.8477798924592104</v>
      </c>
      <c r="U25" s="445">
        <v>0</v>
      </c>
      <c r="V25" s="451">
        <v>1.1571983876369136</v>
      </c>
      <c r="W25" s="446">
        <v>66</v>
      </c>
      <c r="X25" s="448"/>
      <c r="Y25" s="448"/>
      <c r="Z25" s="448"/>
    </row>
    <row r="26" spans="1:26" ht="13.5" thickTop="1" x14ac:dyDescent="0.2">
      <c r="A26" s="452" t="s">
        <v>99</v>
      </c>
      <c r="B26" s="453">
        <v>1.0127533591198237</v>
      </c>
      <c r="C26" s="453">
        <v>0.85689931263559149</v>
      </c>
      <c r="D26" s="453">
        <v>0.88591936786579017</v>
      </c>
      <c r="E26" s="453">
        <v>0.82260150260544451</v>
      </c>
      <c r="F26" s="453">
        <v>0.90942084547296365</v>
      </c>
      <c r="G26" s="453">
        <v>0.9278331063089591</v>
      </c>
      <c r="H26" s="453">
        <v>1.0119142732084256</v>
      </c>
      <c r="I26" s="453">
        <v>1.034963890094184</v>
      </c>
      <c r="J26" s="454">
        <v>0.93013053046936445</v>
      </c>
      <c r="K26" s="455">
        <v>22323.464668000001</v>
      </c>
      <c r="L26" s="437"/>
      <c r="M26" s="456" t="s">
        <v>99</v>
      </c>
      <c r="N26" s="457">
        <v>1.2553572113841336</v>
      </c>
      <c r="O26" s="457">
        <v>1.1036115910870639</v>
      </c>
      <c r="P26" s="457">
        <v>1.0401543446820654</v>
      </c>
      <c r="Q26" s="457">
        <v>0.95630126964329787</v>
      </c>
      <c r="R26" s="457">
        <v>0.96240859787210287</v>
      </c>
      <c r="S26" s="457">
        <v>0.95651020678736887</v>
      </c>
      <c r="T26" s="457">
        <v>1.0239871261485323</v>
      </c>
      <c r="U26" s="457">
        <v>1.0133226823694412</v>
      </c>
      <c r="V26" s="454">
        <v>0.99120523208636879</v>
      </c>
      <c r="W26" s="455">
        <v>81516</v>
      </c>
      <c r="X26" s="459"/>
      <c r="Y26" s="459"/>
      <c r="Z26" s="460"/>
    </row>
    <row r="27" spans="1:26" x14ac:dyDescent="0.2">
      <c r="A27" s="461"/>
      <c r="B27" s="462"/>
      <c r="C27" s="462"/>
      <c r="D27" s="462"/>
      <c r="E27" s="462"/>
      <c r="F27" s="462"/>
      <c r="G27" s="462"/>
      <c r="H27" s="462"/>
      <c r="I27" s="462"/>
      <c r="J27" s="462"/>
      <c r="K27" s="437"/>
      <c r="L27" s="437"/>
      <c r="M27" s="463"/>
      <c r="N27" s="464"/>
      <c r="O27" s="464"/>
      <c r="P27" s="464"/>
      <c r="Q27" s="464"/>
      <c r="R27" s="464"/>
      <c r="S27" s="464"/>
      <c r="T27" s="464"/>
      <c r="U27" s="464"/>
      <c r="V27" s="462"/>
      <c r="W27" s="465"/>
      <c r="X27" s="459"/>
      <c r="Y27" s="459"/>
      <c r="Z27" s="460"/>
    </row>
    <row r="28" spans="1:26" x14ac:dyDescent="0.2">
      <c r="A28" s="438"/>
      <c r="B28" s="438"/>
      <c r="C28" s="466"/>
      <c r="D28" s="466"/>
      <c r="E28" s="466"/>
      <c r="F28" s="466"/>
      <c r="G28" s="880" t="s">
        <v>78</v>
      </c>
      <c r="H28" s="880"/>
      <c r="I28" s="880"/>
      <c r="J28" s="880"/>
      <c r="K28" s="880"/>
      <c r="L28" s="880"/>
      <c r="M28" s="880"/>
      <c r="N28" s="880"/>
      <c r="O28" s="880"/>
      <c r="P28" s="466"/>
      <c r="Q28" s="466"/>
      <c r="R28" s="466"/>
      <c r="S28" s="467"/>
      <c r="T28" s="468"/>
      <c r="U28" s="468"/>
      <c r="V28" s="468"/>
      <c r="W28" s="356"/>
      <c r="X28" s="469"/>
      <c r="Y28" s="469"/>
      <c r="Z28" s="469"/>
    </row>
    <row r="29" spans="1:26" x14ac:dyDescent="0.2">
      <c r="A29" s="431"/>
      <c r="B29" s="884" t="s">
        <v>10</v>
      </c>
      <c r="C29" s="884"/>
      <c r="D29" s="884"/>
      <c r="E29" s="884"/>
      <c r="F29" s="884"/>
      <c r="G29" s="884"/>
      <c r="H29" s="884"/>
      <c r="I29" s="884"/>
      <c r="J29" s="429"/>
      <c r="K29" s="429"/>
      <c r="L29" s="432"/>
      <c r="M29" s="432"/>
      <c r="N29" s="884" t="s">
        <v>7</v>
      </c>
      <c r="O29" s="884"/>
      <c r="P29" s="884"/>
      <c r="Q29" s="884"/>
      <c r="R29" s="884"/>
      <c r="S29" s="884"/>
      <c r="T29" s="884"/>
      <c r="U29" s="884"/>
      <c r="V29" s="429"/>
      <c r="W29" s="433"/>
    </row>
    <row r="30" spans="1:26" x14ac:dyDescent="0.2">
      <c r="A30" s="885" t="s">
        <v>17</v>
      </c>
      <c r="B30" s="887" t="s">
        <v>34</v>
      </c>
      <c r="C30" s="888"/>
      <c r="D30" s="888"/>
      <c r="E30" s="888"/>
      <c r="F30" s="888"/>
      <c r="G30" s="888"/>
      <c r="H30" s="888"/>
      <c r="I30" s="889"/>
      <c r="J30" s="890" t="s">
        <v>99</v>
      </c>
      <c r="K30" s="892" t="s">
        <v>101</v>
      </c>
      <c r="L30" s="432"/>
      <c r="M30" s="885" t="s">
        <v>17</v>
      </c>
      <c r="N30" s="887" t="s">
        <v>34</v>
      </c>
      <c r="O30" s="888"/>
      <c r="P30" s="888"/>
      <c r="Q30" s="888"/>
      <c r="R30" s="888"/>
      <c r="S30" s="888"/>
      <c r="T30" s="888"/>
      <c r="U30" s="889"/>
      <c r="V30" s="890" t="s">
        <v>99</v>
      </c>
      <c r="W30" s="892" t="s">
        <v>95</v>
      </c>
    </row>
    <row r="31" spans="1:26" x14ac:dyDescent="0.2">
      <c r="A31" s="886"/>
      <c r="B31" s="434" t="s">
        <v>124</v>
      </c>
      <c r="C31" s="435" t="s">
        <v>125</v>
      </c>
      <c r="D31" s="435" t="s">
        <v>126</v>
      </c>
      <c r="E31" s="435" t="s">
        <v>127</v>
      </c>
      <c r="F31" s="435" t="s">
        <v>128</v>
      </c>
      <c r="G31" s="435" t="s">
        <v>38</v>
      </c>
      <c r="H31" s="435" t="s">
        <v>39</v>
      </c>
      <c r="I31" s="436" t="s">
        <v>40</v>
      </c>
      <c r="J31" s="891"/>
      <c r="K31" s="893"/>
      <c r="L31" s="437"/>
      <c r="M31" s="886"/>
      <c r="N31" s="434" t="s">
        <v>124</v>
      </c>
      <c r="O31" s="435" t="s">
        <v>125</v>
      </c>
      <c r="P31" s="435" t="s">
        <v>126</v>
      </c>
      <c r="Q31" s="435" t="s">
        <v>127</v>
      </c>
      <c r="R31" s="435" t="s">
        <v>128</v>
      </c>
      <c r="S31" s="435" t="s">
        <v>38</v>
      </c>
      <c r="T31" s="435" t="s">
        <v>39</v>
      </c>
      <c r="U31" s="436" t="s">
        <v>40</v>
      </c>
      <c r="V31" s="891"/>
      <c r="W31" s="893"/>
    </row>
    <row r="32" spans="1:26" x14ac:dyDescent="0.2">
      <c r="A32" s="438" t="s">
        <v>22</v>
      </c>
      <c r="B32" s="439">
        <v>1.2315291763649128</v>
      </c>
      <c r="C32" s="440">
        <v>0.99038102515893667</v>
      </c>
      <c r="D32" s="440">
        <v>1.0205848869624521</v>
      </c>
      <c r="E32" s="440">
        <v>2.5127670821398014</v>
      </c>
      <c r="F32" s="440">
        <v>0.94609818864200279</v>
      </c>
      <c r="G32" s="440">
        <v>0.86841525831320998</v>
      </c>
      <c r="H32" s="440">
        <v>0.96373186156335788</v>
      </c>
      <c r="I32" s="440">
        <v>0.72939720928576224</v>
      </c>
      <c r="J32" s="441">
        <v>0.966210081403998</v>
      </c>
      <c r="K32" s="442">
        <v>17.819996</v>
      </c>
      <c r="L32" s="443"/>
      <c r="M32" s="444" t="s">
        <v>22</v>
      </c>
      <c r="N32" s="445">
        <v>1.7061090647280652</v>
      </c>
      <c r="O32" s="445">
        <v>1.5133106480860941</v>
      </c>
      <c r="P32" s="445">
        <v>1.4456437933693118</v>
      </c>
      <c r="Q32" s="445">
        <v>2.2997047905271475</v>
      </c>
      <c r="R32" s="445">
        <v>1.3723963068815401</v>
      </c>
      <c r="S32" s="445">
        <v>1.0647710901871763</v>
      </c>
      <c r="T32" s="445">
        <v>1.1433978720450886</v>
      </c>
      <c r="U32" s="445">
        <v>0.85305373850801003</v>
      </c>
      <c r="V32" s="441">
        <v>1.1253795598333591</v>
      </c>
      <c r="W32" s="446">
        <v>220</v>
      </c>
    </row>
    <row r="33" spans="1:26" x14ac:dyDescent="0.2">
      <c r="A33" s="438" t="s">
        <v>23</v>
      </c>
      <c r="B33" s="447">
        <v>1.4182372997467905</v>
      </c>
      <c r="C33" s="440">
        <v>0.64522337434590116</v>
      </c>
      <c r="D33" s="440">
        <v>1.4847714395234302</v>
      </c>
      <c r="E33" s="440">
        <v>0.60197586549340176</v>
      </c>
      <c r="F33" s="440">
        <v>0.88544962985004494</v>
      </c>
      <c r="G33" s="440">
        <v>0.88956973667935002</v>
      </c>
      <c r="H33" s="440">
        <v>1.1948318275074172</v>
      </c>
      <c r="I33" s="440">
        <v>1.0967271847488167</v>
      </c>
      <c r="J33" s="441">
        <v>1.0276235361408863</v>
      </c>
      <c r="K33" s="442">
        <v>53.279753999999997</v>
      </c>
      <c r="L33" s="443"/>
      <c r="M33" s="444" t="s">
        <v>23</v>
      </c>
      <c r="N33" s="445">
        <v>1.7482593892455767</v>
      </c>
      <c r="O33" s="445">
        <v>1.0865566553923449</v>
      </c>
      <c r="P33" s="445">
        <v>1.4778754653460358</v>
      </c>
      <c r="Q33" s="445">
        <v>0.99176832291977013</v>
      </c>
      <c r="R33" s="445">
        <v>0.88852980345927446</v>
      </c>
      <c r="S33" s="445">
        <v>0.97286661678837316</v>
      </c>
      <c r="T33" s="445">
        <v>1.1500762605911277</v>
      </c>
      <c r="U33" s="445">
        <v>1.1100704131224988</v>
      </c>
      <c r="V33" s="441">
        <v>1.0856202390145626</v>
      </c>
      <c r="W33" s="446">
        <v>512</v>
      </c>
    </row>
    <row r="34" spans="1:26" x14ac:dyDescent="0.2">
      <c r="A34" s="438" t="s">
        <v>24</v>
      </c>
      <c r="B34" s="447">
        <v>0.10718519056530625</v>
      </c>
      <c r="C34" s="440">
        <v>0.76941979585858256</v>
      </c>
      <c r="D34" s="440">
        <v>1.2177354707038675</v>
      </c>
      <c r="E34" s="440">
        <v>0.55642036768980585</v>
      </c>
      <c r="F34" s="440">
        <v>0.60402587736062785</v>
      </c>
      <c r="G34" s="440">
        <v>0.79737350864748902</v>
      </c>
      <c r="H34" s="440">
        <v>1.0026558641729799</v>
      </c>
      <c r="I34" s="440">
        <v>1.0255192265324191</v>
      </c>
      <c r="J34" s="441">
        <v>0.86019731255123633</v>
      </c>
      <c r="K34" s="442">
        <v>99.588649000000004</v>
      </c>
      <c r="L34" s="443"/>
      <c r="M34" s="444" t="s">
        <v>24</v>
      </c>
      <c r="N34" s="445">
        <v>0.59176429791308527</v>
      </c>
      <c r="O34" s="445">
        <v>1.3339929187209194</v>
      </c>
      <c r="P34" s="445">
        <v>1.1612502407174978</v>
      </c>
      <c r="Q34" s="445">
        <v>0.8744648655225129</v>
      </c>
      <c r="R34" s="445">
        <v>0.78816425005186397</v>
      </c>
      <c r="S34" s="445">
        <v>0.89554175476316877</v>
      </c>
      <c r="T34" s="445">
        <v>1.062570246888781</v>
      </c>
      <c r="U34" s="445">
        <v>1.0431653112761832</v>
      </c>
      <c r="V34" s="441">
        <v>0.99117136159026686</v>
      </c>
      <c r="W34" s="446">
        <v>944</v>
      </c>
    </row>
    <row r="35" spans="1:26" x14ac:dyDescent="0.2">
      <c r="A35" s="438" t="s">
        <v>25</v>
      </c>
      <c r="B35" s="447">
        <v>0.28360803850725169</v>
      </c>
      <c r="C35" s="440">
        <v>0.71852233453449521</v>
      </c>
      <c r="D35" s="440">
        <v>0.95708293675719158</v>
      </c>
      <c r="E35" s="440">
        <v>0.69600385778933993</v>
      </c>
      <c r="F35" s="440">
        <v>0.76967750413406966</v>
      </c>
      <c r="G35" s="440">
        <v>0.91510720765421683</v>
      </c>
      <c r="H35" s="440">
        <v>0.94886154273864998</v>
      </c>
      <c r="I35" s="440">
        <v>1.0455001872291745</v>
      </c>
      <c r="J35" s="441">
        <v>0.90497260835699234</v>
      </c>
      <c r="K35" s="442">
        <v>171.538196</v>
      </c>
      <c r="L35" s="443"/>
      <c r="M35" s="444" t="s">
        <v>25</v>
      </c>
      <c r="N35" s="445">
        <v>0.7606688561251933</v>
      </c>
      <c r="O35" s="445">
        <v>0.82138283533887768</v>
      </c>
      <c r="P35" s="445">
        <v>1.0608647580138031</v>
      </c>
      <c r="Q35" s="445">
        <v>0.73642583087244573</v>
      </c>
      <c r="R35" s="445">
        <v>0.84571897057096723</v>
      </c>
      <c r="S35" s="445">
        <v>1.0368840959970609</v>
      </c>
      <c r="T35" s="445">
        <v>1.0053205707129107</v>
      </c>
      <c r="U35" s="445">
        <v>1.0700817135575171</v>
      </c>
      <c r="V35" s="441">
        <v>1.0046741139447881</v>
      </c>
      <c r="W35" s="446">
        <v>1499</v>
      </c>
    </row>
    <row r="36" spans="1:26" x14ac:dyDescent="0.2">
      <c r="A36" s="438" t="s">
        <v>129</v>
      </c>
      <c r="B36" s="447">
        <v>0.30525559452205786</v>
      </c>
      <c r="C36" s="440">
        <v>1.0546143665046508</v>
      </c>
      <c r="D36" s="440">
        <v>0.73275442901034804</v>
      </c>
      <c r="E36" s="440">
        <v>0.84284052057407444</v>
      </c>
      <c r="F36" s="440">
        <v>0.82292169618867606</v>
      </c>
      <c r="G36" s="440">
        <v>0.7975703635903153</v>
      </c>
      <c r="H36" s="440">
        <v>0.89334601320203899</v>
      </c>
      <c r="I36" s="440">
        <v>0.97723870672385926</v>
      </c>
      <c r="J36" s="441">
        <v>0.86567061225269959</v>
      </c>
      <c r="K36" s="442">
        <v>208.903863</v>
      </c>
      <c r="L36" s="443"/>
      <c r="M36" s="444" t="s">
        <v>129</v>
      </c>
      <c r="N36" s="445">
        <v>0.55561861385855815</v>
      </c>
      <c r="O36" s="445">
        <v>1.3040305807026056</v>
      </c>
      <c r="P36" s="445">
        <v>0.9911334106117049</v>
      </c>
      <c r="Q36" s="445">
        <v>1.0659579230875831</v>
      </c>
      <c r="R36" s="445">
        <v>0.92669462195442842</v>
      </c>
      <c r="S36" s="445">
        <v>0.94262611866154655</v>
      </c>
      <c r="T36" s="445">
        <v>0.97305144779183994</v>
      </c>
      <c r="U36" s="445">
        <v>1.071971201053038</v>
      </c>
      <c r="V36" s="441">
        <v>0.99541051362929023</v>
      </c>
      <c r="W36" s="446">
        <v>1886</v>
      </c>
    </row>
    <row r="37" spans="1:26" x14ac:dyDescent="0.2">
      <c r="A37" s="438" t="s">
        <v>130</v>
      </c>
      <c r="B37" s="447">
        <v>1.3947608538757141</v>
      </c>
      <c r="C37" s="440">
        <v>0.62791055565266662</v>
      </c>
      <c r="D37" s="440">
        <v>0.53565204610726991</v>
      </c>
      <c r="E37" s="440">
        <v>0.91805192103912237</v>
      </c>
      <c r="F37" s="440">
        <v>0.87434264040549514</v>
      </c>
      <c r="G37" s="440">
        <v>1.0503788024059106</v>
      </c>
      <c r="H37" s="440">
        <v>1.043220569781965</v>
      </c>
      <c r="I37" s="440">
        <v>0.96120277254038189</v>
      </c>
      <c r="J37" s="441">
        <v>0.96323803952363674</v>
      </c>
      <c r="K37" s="442">
        <v>248.570266</v>
      </c>
      <c r="L37" s="443"/>
      <c r="M37" s="444" t="s">
        <v>130</v>
      </c>
      <c r="N37" s="445">
        <v>1.6774290045647009</v>
      </c>
      <c r="O37" s="445">
        <v>0.95353081107784876</v>
      </c>
      <c r="P37" s="445">
        <v>0.94874770047275936</v>
      </c>
      <c r="Q37" s="445">
        <v>0.99393609638633884</v>
      </c>
      <c r="R37" s="445">
        <v>1.0183423276948507</v>
      </c>
      <c r="S37" s="445">
        <v>0.89621218055725826</v>
      </c>
      <c r="T37" s="445">
        <v>1.0325001050447435</v>
      </c>
      <c r="U37" s="445">
        <v>1.0959483203148077</v>
      </c>
      <c r="V37" s="441">
        <v>1.0193916853653238</v>
      </c>
      <c r="W37" s="446">
        <v>2017</v>
      </c>
    </row>
    <row r="38" spans="1:26" x14ac:dyDescent="0.2">
      <c r="A38" s="438" t="s">
        <v>131</v>
      </c>
      <c r="B38" s="447">
        <v>1.1631150617667794</v>
      </c>
      <c r="C38" s="440">
        <v>1.8540212740897291</v>
      </c>
      <c r="D38" s="440">
        <v>0.70007224342897967</v>
      </c>
      <c r="E38" s="440">
        <v>0.70884223821112313</v>
      </c>
      <c r="F38" s="440">
        <v>0.99949938844685715</v>
      </c>
      <c r="G38" s="440">
        <v>0.9114869898497111</v>
      </c>
      <c r="H38" s="440">
        <v>0.955575387078762</v>
      </c>
      <c r="I38" s="440">
        <v>1.2335035945443849</v>
      </c>
      <c r="J38" s="441">
        <v>1.0070288666617579</v>
      </c>
      <c r="K38" s="442">
        <v>236.84585999999999</v>
      </c>
      <c r="L38" s="443"/>
      <c r="M38" s="444" t="s">
        <v>131</v>
      </c>
      <c r="N38" s="445">
        <v>2.1322204090451686</v>
      </c>
      <c r="O38" s="445">
        <v>1.6665314437205769</v>
      </c>
      <c r="P38" s="445">
        <v>1.0786885304846359</v>
      </c>
      <c r="Q38" s="445">
        <v>1.0991904089127049</v>
      </c>
      <c r="R38" s="445">
        <v>0.95432718409805595</v>
      </c>
      <c r="S38" s="445">
        <v>1.0740260581984011</v>
      </c>
      <c r="T38" s="445">
        <v>1.1227561760566034</v>
      </c>
      <c r="U38" s="445">
        <v>1.2180555034017975</v>
      </c>
      <c r="V38" s="441">
        <v>1.1109922958446925</v>
      </c>
      <c r="W38" s="446">
        <v>1899</v>
      </c>
      <c r="X38" s="448"/>
      <c r="Y38" s="448"/>
      <c r="Z38" s="448"/>
    </row>
    <row r="39" spans="1:26" x14ac:dyDescent="0.2">
      <c r="A39" s="438" t="s">
        <v>132</v>
      </c>
      <c r="B39" s="447">
        <v>0.72199628349125966</v>
      </c>
      <c r="C39" s="440">
        <v>3.5826506593522378</v>
      </c>
      <c r="D39" s="440">
        <v>0.8717856119738483</v>
      </c>
      <c r="E39" s="440">
        <v>0.65638013767647507</v>
      </c>
      <c r="F39" s="440">
        <v>0.79088420534092663</v>
      </c>
      <c r="G39" s="440">
        <v>0.92660180361642885</v>
      </c>
      <c r="H39" s="440">
        <v>1.4517869308011526</v>
      </c>
      <c r="I39" s="440">
        <v>1.131736596451667</v>
      </c>
      <c r="J39" s="441">
        <v>1.0570990218681322</v>
      </c>
      <c r="K39" s="442">
        <v>238.28270000000001</v>
      </c>
      <c r="L39" s="443"/>
      <c r="M39" s="444" t="s">
        <v>132</v>
      </c>
      <c r="N39" s="445">
        <v>1.4262105407655534</v>
      </c>
      <c r="O39" s="445">
        <v>1.512751740799074</v>
      </c>
      <c r="P39" s="445">
        <v>1.5812417293645478</v>
      </c>
      <c r="Q39" s="445">
        <v>0.8588099866388994</v>
      </c>
      <c r="R39" s="445">
        <v>0.83198138700235358</v>
      </c>
      <c r="S39" s="445">
        <v>1.0736918390383861</v>
      </c>
      <c r="T39" s="445">
        <v>1.1802287150814923</v>
      </c>
      <c r="U39" s="445">
        <v>1.2248221154960319</v>
      </c>
      <c r="V39" s="441">
        <v>1.0778218144976295</v>
      </c>
      <c r="W39" s="446">
        <v>1547</v>
      </c>
      <c r="X39" s="448"/>
      <c r="Y39" s="448"/>
      <c r="Z39" s="448"/>
    </row>
    <row r="40" spans="1:26" x14ac:dyDescent="0.2">
      <c r="A40" s="438" t="s">
        <v>133</v>
      </c>
      <c r="B40" s="447">
        <v>2.1481143675754906</v>
      </c>
      <c r="C40" s="440">
        <v>1.3916865762595398</v>
      </c>
      <c r="D40" s="440">
        <v>0.41513036893456023</v>
      </c>
      <c r="E40" s="440">
        <v>0.43674389409402103</v>
      </c>
      <c r="F40" s="440">
        <v>0.84625239309256639</v>
      </c>
      <c r="G40" s="440">
        <v>1.0991645114723871</v>
      </c>
      <c r="H40" s="440">
        <v>1.2603880611023974</v>
      </c>
      <c r="I40" s="440">
        <v>1.0758910889635771</v>
      </c>
      <c r="J40" s="441">
        <v>1.0212070684846306</v>
      </c>
      <c r="K40" s="442">
        <v>257.91013600000002</v>
      </c>
      <c r="L40" s="443"/>
      <c r="M40" s="444" t="s">
        <v>133</v>
      </c>
      <c r="N40" s="445">
        <v>2.7058229309473978</v>
      </c>
      <c r="O40" s="445">
        <v>1.719205181802989</v>
      </c>
      <c r="P40" s="445">
        <v>0.79220690226107826</v>
      </c>
      <c r="Q40" s="445">
        <v>0.79986667140467427</v>
      </c>
      <c r="R40" s="445">
        <v>0.94944783674244271</v>
      </c>
      <c r="S40" s="445">
        <v>1.1645735817157463</v>
      </c>
      <c r="T40" s="445">
        <v>1.2086982453299262</v>
      </c>
      <c r="U40" s="445">
        <v>1.0253158862234149</v>
      </c>
      <c r="V40" s="441">
        <v>1.0720561889779918</v>
      </c>
      <c r="W40" s="446">
        <v>1348</v>
      </c>
      <c r="X40" s="448"/>
      <c r="Y40" s="448"/>
      <c r="Z40" s="448"/>
    </row>
    <row r="41" spans="1:26" x14ac:dyDescent="0.2">
      <c r="A41" s="438" t="s">
        <v>134</v>
      </c>
      <c r="B41" s="447">
        <v>1.3721990162012485</v>
      </c>
      <c r="C41" s="440">
        <v>0.5874066229236079</v>
      </c>
      <c r="D41" s="440">
        <v>0.42473784628905253</v>
      </c>
      <c r="E41" s="440">
        <v>0.38610447579489582</v>
      </c>
      <c r="F41" s="440">
        <v>1.2497794874710435</v>
      </c>
      <c r="G41" s="440">
        <v>1.2648816889292076</v>
      </c>
      <c r="H41" s="440">
        <v>1.2146845156773673</v>
      </c>
      <c r="I41" s="440">
        <v>1.1598397448955819</v>
      </c>
      <c r="J41" s="441">
        <v>1.1392148573344734</v>
      </c>
      <c r="K41" s="442">
        <v>280.32602600000001</v>
      </c>
      <c r="L41" s="443"/>
      <c r="M41" s="444" t="s">
        <v>134</v>
      </c>
      <c r="N41" s="445">
        <v>1.7170972938546645</v>
      </c>
      <c r="O41" s="445">
        <v>1.3583308830109542</v>
      </c>
      <c r="P41" s="445">
        <v>1.0283712193860313</v>
      </c>
      <c r="Q41" s="445">
        <v>0.75643446363553146</v>
      </c>
      <c r="R41" s="445">
        <v>0.82909372246606583</v>
      </c>
      <c r="S41" s="445">
        <v>1.1466788669256951</v>
      </c>
      <c r="T41" s="445">
        <v>1.0301874296300908</v>
      </c>
      <c r="U41" s="445">
        <v>0.97609190002534052</v>
      </c>
      <c r="V41" s="441">
        <v>0.99326156292032453</v>
      </c>
      <c r="W41" s="446">
        <v>1055</v>
      </c>
      <c r="X41" s="448"/>
      <c r="Y41" s="448"/>
      <c r="Z41" s="448"/>
    </row>
    <row r="42" spans="1:26" x14ac:dyDescent="0.2">
      <c r="A42" s="438" t="s">
        <v>135</v>
      </c>
      <c r="B42" s="447">
        <v>0.86924173954827932</v>
      </c>
      <c r="C42" s="440">
        <v>1.8576076420738794</v>
      </c>
      <c r="D42" s="440">
        <v>0.20853602909149194</v>
      </c>
      <c r="E42" s="440">
        <v>0.47854496600387275</v>
      </c>
      <c r="F42" s="440">
        <v>0.82530412246568585</v>
      </c>
      <c r="G42" s="440">
        <v>0.83118403765394888</v>
      </c>
      <c r="H42" s="440">
        <v>0.88832660890553949</v>
      </c>
      <c r="I42" s="440">
        <v>0.59499370579320121</v>
      </c>
      <c r="J42" s="441">
        <v>0.78997695404743073</v>
      </c>
      <c r="K42" s="442">
        <v>190.35279800000001</v>
      </c>
      <c r="L42" s="443"/>
      <c r="M42" s="444" t="s">
        <v>135</v>
      </c>
      <c r="N42" s="445">
        <v>1.8590643329212406</v>
      </c>
      <c r="O42" s="445">
        <v>1.9776162096725198</v>
      </c>
      <c r="P42" s="445">
        <v>0.68520005938400574</v>
      </c>
      <c r="Q42" s="445">
        <v>0.79959196579684788</v>
      </c>
      <c r="R42" s="445">
        <v>0.9975216320211131</v>
      </c>
      <c r="S42" s="445">
        <v>0.92876683666871362</v>
      </c>
      <c r="T42" s="445">
        <v>0.83830684564742708</v>
      </c>
      <c r="U42" s="445">
        <v>0.88834080952882777</v>
      </c>
      <c r="V42" s="441">
        <v>0.91207866174131547</v>
      </c>
      <c r="W42" s="446">
        <v>680</v>
      </c>
      <c r="X42" s="448"/>
      <c r="Y42" s="448"/>
      <c r="Z42" s="448"/>
    </row>
    <row r="43" spans="1:26" x14ac:dyDescent="0.2">
      <c r="A43" s="438" t="s">
        <v>136</v>
      </c>
      <c r="B43" s="447">
        <v>0.77967536917570091</v>
      </c>
      <c r="C43" s="440">
        <v>7.2303221229941331E-2</v>
      </c>
      <c r="D43" s="440">
        <v>0.31434940834058461</v>
      </c>
      <c r="E43" s="440">
        <v>0.24261121541091391</v>
      </c>
      <c r="F43" s="440">
        <v>1.029193341438855</v>
      </c>
      <c r="G43" s="440">
        <v>0.91301843107096714</v>
      </c>
      <c r="H43" s="440">
        <v>0.91661848439989291</v>
      </c>
      <c r="I43" s="440">
        <v>1.2602129006631502</v>
      </c>
      <c r="J43" s="441">
        <v>0.85881415547180584</v>
      </c>
      <c r="K43" s="442">
        <v>125.24406399999999</v>
      </c>
      <c r="L43" s="443"/>
      <c r="M43" s="444" t="s">
        <v>136</v>
      </c>
      <c r="N43" s="445">
        <v>3.4219036049754479</v>
      </c>
      <c r="O43" s="445">
        <v>0.65435176642259318</v>
      </c>
      <c r="P43" s="445">
        <v>0.89968870770713349</v>
      </c>
      <c r="Q43" s="445">
        <v>0.86947086090135595</v>
      </c>
      <c r="R43" s="445">
        <v>0.96428386195125004</v>
      </c>
      <c r="S43" s="445">
        <v>0.76161275038094078</v>
      </c>
      <c r="T43" s="445">
        <v>0.84571594600235167</v>
      </c>
      <c r="U43" s="445">
        <v>0.84096049461932465</v>
      </c>
      <c r="V43" s="441">
        <v>0.85326864829213211</v>
      </c>
      <c r="W43" s="446">
        <v>383</v>
      </c>
      <c r="X43" s="448"/>
      <c r="Y43" s="448"/>
      <c r="Z43" s="448"/>
    </row>
    <row r="44" spans="1:26" x14ac:dyDescent="0.2">
      <c r="A44" s="438" t="s">
        <v>137</v>
      </c>
      <c r="B44" s="447">
        <v>0</v>
      </c>
      <c r="C44" s="440">
        <v>3.4160028979974819</v>
      </c>
      <c r="D44" s="440">
        <v>1.2403554073315954</v>
      </c>
      <c r="E44" s="440">
        <v>4.5960103416218E-2</v>
      </c>
      <c r="F44" s="440">
        <v>0.2549538583106184</v>
      </c>
      <c r="G44" s="440">
        <v>0.48026636784694537</v>
      </c>
      <c r="H44" s="440">
        <v>0.78087899773441638</v>
      </c>
      <c r="I44" s="440">
        <v>3.132729315799144</v>
      </c>
      <c r="J44" s="441">
        <v>0.45828332218970336</v>
      </c>
      <c r="K44" s="442">
        <v>31.899650999999999</v>
      </c>
      <c r="L44" s="443"/>
      <c r="M44" s="444" t="s">
        <v>137</v>
      </c>
      <c r="N44" s="445">
        <v>0</v>
      </c>
      <c r="O44" s="445">
        <v>1.7496894301261523</v>
      </c>
      <c r="P44" s="445">
        <v>0.54437766745057037</v>
      </c>
      <c r="Q44" s="445">
        <v>0.2120049948376784</v>
      </c>
      <c r="R44" s="445">
        <v>0.76138740012049944</v>
      </c>
      <c r="S44" s="445">
        <v>1.0013659373137502</v>
      </c>
      <c r="T44" s="445">
        <v>0.94765991864133592</v>
      </c>
      <c r="U44" s="445">
        <v>2.166815936208939</v>
      </c>
      <c r="V44" s="441">
        <v>0.84151360246630214</v>
      </c>
      <c r="W44" s="446">
        <v>126</v>
      </c>
      <c r="X44" s="448"/>
      <c r="Y44" s="448"/>
      <c r="Z44" s="448"/>
    </row>
    <row r="45" spans="1:26" x14ac:dyDescent="0.2">
      <c r="A45" s="444" t="s">
        <v>138</v>
      </c>
      <c r="B45" s="447">
        <v>0</v>
      </c>
      <c r="C45" s="440">
        <v>0</v>
      </c>
      <c r="D45" s="440">
        <v>0</v>
      </c>
      <c r="E45" s="440">
        <v>7.4759791750121679E-2</v>
      </c>
      <c r="F45" s="440">
        <v>0.37350828623132137</v>
      </c>
      <c r="G45" s="440">
        <v>1.3826393055713568</v>
      </c>
      <c r="H45" s="440">
        <v>0.16035581002848096</v>
      </c>
      <c r="I45" s="440"/>
      <c r="J45" s="441">
        <v>0.38306615228717106</v>
      </c>
      <c r="K45" s="442">
        <v>2.3735629999999999</v>
      </c>
      <c r="L45" s="443"/>
      <c r="M45" s="444" t="s">
        <v>138</v>
      </c>
      <c r="N45" s="445">
        <v>0</v>
      </c>
      <c r="O45" s="445">
        <v>0</v>
      </c>
      <c r="P45" s="445">
        <v>0</v>
      </c>
      <c r="Q45" s="445">
        <v>0.62199885552210588</v>
      </c>
      <c r="R45" s="445">
        <v>0.82236673033155783</v>
      </c>
      <c r="S45" s="445">
        <v>0.99815160471018671</v>
      </c>
      <c r="T45" s="445">
        <v>0.46662467044632649</v>
      </c>
      <c r="U45" s="445"/>
      <c r="V45" s="441">
        <v>0.82372522464682763</v>
      </c>
      <c r="W45" s="446">
        <v>17</v>
      </c>
      <c r="X45" s="448"/>
      <c r="Y45" s="448"/>
      <c r="Z45" s="448"/>
    </row>
    <row r="46" spans="1:26" ht="13.5" thickBot="1" x14ac:dyDescent="0.25">
      <c r="A46" s="444" t="s">
        <v>139</v>
      </c>
      <c r="B46" s="449">
        <v>0</v>
      </c>
      <c r="C46" s="450">
        <v>0</v>
      </c>
      <c r="D46" s="450">
        <v>0</v>
      </c>
      <c r="E46" s="450">
        <v>3.0653220120773685</v>
      </c>
      <c r="F46" s="450"/>
      <c r="G46" s="450"/>
      <c r="H46" s="450"/>
      <c r="I46" s="450">
        <v>0</v>
      </c>
      <c r="J46" s="451">
        <v>1.0968111601886823</v>
      </c>
      <c r="K46" s="442">
        <v>0.2</v>
      </c>
      <c r="L46" s="443"/>
      <c r="M46" s="444" t="s">
        <v>139</v>
      </c>
      <c r="N46" s="445">
        <v>0</v>
      </c>
      <c r="O46" s="445">
        <v>0</v>
      </c>
      <c r="P46" s="445">
        <v>0</v>
      </c>
      <c r="Q46" s="445">
        <v>3.0653220120773685</v>
      </c>
      <c r="R46" s="445"/>
      <c r="S46" s="445"/>
      <c r="T46" s="445"/>
      <c r="U46" s="445">
        <v>0</v>
      </c>
      <c r="V46" s="451">
        <v>0.64670503783224476</v>
      </c>
      <c r="W46" s="446">
        <v>1</v>
      </c>
      <c r="X46" s="448"/>
      <c r="Y46" s="448"/>
      <c r="Z46" s="448"/>
    </row>
    <row r="47" spans="1:26" ht="13.5" thickTop="1" x14ac:dyDescent="0.2">
      <c r="A47" s="452" t="s">
        <v>99</v>
      </c>
      <c r="B47" s="453">
        <v>0.898698781603541</v>
      </c>
      <c r="C47" s="453">
        <v>1.3138603025195101</v>
      </c>
      <c r="D47" s="453">
        <v>0.63668853953649529</v>
      </c>
      <c r="E47" s="453">
        <v>0.57389561902582098</v>
      </c>
      <c r="F47" s="453">
        <v>0.85720695045280104</v>
      </c>
      <c r="G47" s="453">
        <v>0.93649421307824388</v>
      </c>
      <c r="H47" s="453">
        <v>1.0687406217050095</v>
      </c>
      <c r="I47" s="453">
        <v>1.0552269484781021</v>
      </c>
      <c r="J47" s="454">
        <v>0.94172194680916332</v>
      </c>
      <c r="K47" s="455">
        <v>2163.135522</v>
      </c>
      <c r="L47" s="437"/>
      <c r="M47" s="456" t="s">
        <v>99</v>
      </c>
      <c r="N47" s="457">
        <v>1.511161352209984</v>
      </c>
      <c r="O47" s="457">
        <v>1.3509612310110144</v>
      </c>
      <c r="P47" s="457">
        <v>1.0615869118792001</v>
      </c>
      <c r="Q47" s="457">
        <v>0.9124057739433622</v>
      </c>
      <c r="R47" s="457">
        <v>0.91978757087603713</v>
      </c>
      <c r="S47" s="457">
        <v>0.99688508708816048</v>
      </c>
      <c r="T47" s="457">
        <v>1.0439521835091135</v>
      </c>
      <c r="U47" s="457">
        <v>1.0804148486037299</v>
      </c>
      <c r="V47" s="454">
        <v>1.0230659601597336</v>
      </c>
      <c r="W47" s="455">
        <v>14134</v>
      </c>
      <c r="X47" s="459"/>
      <c r="Y47" s="459"/>
      <c r="Z47" s="460"/>
    </row>
    <row r="49" spans="2:7" x14ac:dyDescent="0.2">
      <c r="B49" s="470"/>
      <c r="C49" s="448"/>
      <c r="D49" s="448"/>
      <c r="E49" s="448"/>
      <c r="F49" s="448"/>
      <c r="G49" s="448"/>
    </row>
    <row r="50" spans="2:7" x14ac:dyDescent="0.2">
      <c r="B50" s="470"/>
      <c r="C50" s="471"/>
      <c r="D50" s="471"/>
      <c r="E50" s="471"/>
      <c r="F50" s="471"/>
      <c r="G50" s="471"/>
    </row>
  </sheetData>
  <mergeCells count="27">
    <mergeCell ref="N30:U30"/>
    <mergeCell ref="V30:V31"/>
    <mergeCell ref="W30:W31"/>
    <mergeCell ref="V9:V10"/>
    <mergeCell ref="W9:W10"/>
    <mergeCell ref="G28:O28"/>
    <mergeCell ref="B29:I29"/>
    <mergeCell ref="N29:U29"/>
    <mergeCell ref="A30:A31"/>
    <mergeCell ref="B30:I30"/>
    <mergeCell ref="J30:J31"/>
    <mergeCell ref="K30:K31"/>
    <mergeCell ref="M30:M31"/>
    <mergeCell ref="B8:I8"/>
    <mergeCell ref="N8:U8"/>
    <mergeCell ref="A9:A10"/>
    <mergeCell ref="B9:I9"/>
    <mergeCell ref="J9:J10"/>
    <mergeCell ref="K9:K10"/>
    <mergeCell ref="M9:M10"/>
    <mergeCell ref="N9:U9"/>
    <mergeCell ref="G7:O7"/>
    <mergeCell ref="A1:W1"/>
    <mergeCell ref="A2:W2"/>
    <mergeCell ref="A3:W3"/>
    <mergeCell ref="A4:W4"/>
    <mergeCell ref="A5:W5"/>
  </mergeCells>
  <printOptions horizontalCentered="1" verticalCentered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2"/>
  <sheetViews>
    <sheetView zoomScaleNormal="100" workbookViewId="0">
      <selection sqref="A1:Q1"/>
    </sheetView>
  </sheetViews>
  <sheetFormatPr defaultColWidth="8.85546875" defaultRowHeight="12.75" x14ac:dyDescent="0.2"/>
  <cols>
    <col min="1" max="1" width="18.140625" style="426" bestFit="1" customWidth="1"/>
    <col min="2" max="2" width="15.7109375" style="426" customWidth="1"/>
    <col min="3" max="3" width="14.5703125" style="426" customWidth="1"/>
    <col min="4" max="4" width="10.7109375" style="426" customWidth="1"/>
    <col min="5" max="5" width="11.42578125" style="426" customWidth="1"/>
    <col min="6" max="6" width="10" style="426" customWidth="1"/>
    <col min="7" max="7" width="9.42578125" style="426" customWidth="1"/>
    <col min="8" max="10" width="8.85546875" style="426"/>
    <col min="11" max="11" width="15.7109375" style="426" customWidth="1"/>
    <col min="12" max="12" width="14.5703125" style="426" customWidth="1"/>
    <col min="13" max="13" width="10.7109375" style="426" customWidth="1"/>
    <col min="14" max="14" width="11.42578125" style="426" customWidth="1"/>
    <col min="15" max="16" width="10" style="426" customWidth="1"/>
    <col min="17" max="16384" width="8.85546875" style="426"/>
  </cols>
  <sheetData>
    <row r="1" spans="1:25" x14ac:dyDescent="0.2">
      <c r="A1" s="881" t="s">
        <v>269</v>
      </c>
      <c r="B1" s="881"/>
      <c r="C1" s="881"/>
      <c r="D1" s="881"/>
      <c r="E1" s="881"/>
      <c r="F1" s="881"/>
      <c r="G1" s="881"/>
      <c r="H1" s="881"/>
      <c r="I1" s="881"/>
      <c r="J1" s="881"/>
      <c r="K1" s="881"/>
      <c r="L1" s="881"/>
      <c r="M1" s="881"/>
      <c r="N1" s="881"/>
      <c r="O1" s="881"/>
      <c r="P1" s="881"/>
      <c r="Q1" s="881"/>
      <c r="R1" s="448"/>
      <c r="S1" s="448"/>
      <c r="T1" s="448"/>
      <c r="U1" s="448"/>
      <c r="V1" s="448"/>
      <c r="W1" s="448"/>
      <c r="X1" s="448"/>
      <c r="Y1" s="448"/>
    </row>
    <row r="2" spans="1:25" x14ac:dyDescent="0.2">
      <c r="A2" s="882" t="s">
        <v>1</v>
      </c>
      <c r="B2" s="882"/>
      <c r="C2" s="882"/>
      <c r="D2" s="882"/>
      <c r="E2" s="882"/>
      <c r="F2" s="882"/>
      <c r="G2" s="882"/>
      <c r="H2" s="882"/>
      <c r="I2" s="882"/>
      <c r="J2" s="882"/>
      <c r="K2" s="882"/>
      <c r="L2" s="882"/>
      <c r="M2" s="882"/>
      <c r="N2" s="882"/>
      <c r="O2" s="882"/>
      <c r="P2" s="882"/>
      <c r="Q2" s="882"/>
      <c r="R2" s="479"/>
      <c r="S2" s="479"/>
      <c r="T2" s="479"/>
      <c r="U2" s="479"/>
      <c r="V2" s="479"/>
      <c r="W2" s="479"/>
      <c r="X2" s="479"/>
      <c r="Y2" s="479"/>
    </row>
    <row r="3" spans="1:25" x14ac:dyDescent="0.2">
      <c r="A3" s="882" t="s">
        <v>251</v>
      </c>
      <c r="B3" s="882"/>
      <c r="C3" s="882"/>
      <c r="D3" s="882"/>
      <c r="E3" s="882"/>
      <c r="F3" s="882"/>
      <c r="G3" s="882"/>
      <c r="H3" s="882"/>
      <c r="I3" s="882"/>
      <c r="J3" s="882"/>
      <c r="K3" s="882"/>
      <c r="L3" s="882"/>
      <c r="M3" s="882"/>
      <c r="N3" s="882"/>
      <c r="O3" s="882"/>
      <c r="P3" s="882"/>
      <c r="Q3" s="882"/>
      <c r="R3" s="448"/>
      <c r="S3" s="448"/>
      <c r="T3" s="448"/>
      <c r="U3" s="448"/>
      <c r="V3" s="448"/>
      <c r="W3" s="448"/>
      <c r="X3" s="448"/>
      <c r="Y3" s="448"/>
    </row>
    <row r="4" spans="1:25" x14ac:dyDescent="0.2">
      <c r="A4" s="882" t="s">
        <v>3</v>
      </c>
      <c r="B4" s="882"/>
      <c r="C4" s="882"/>
      <c r="D4" s="882"/>
      <c r="E4" s="882"/>
      <c r="F4" s="882"/>
      <c r="G4" s="882"/>
      <c r="H4" s="882"/>
      <c r="I4" s="882"/>
      <c r="J4" s="882"/>
      <c r="K4" s="882"/>
      <c r="L4" s="882"/>
      <c r="M4" s="882"/>
      <c r="N4" s="882"/>
      <c r="O4" s="882"/>
      <c r="P4" s="882"/>
      <c r="Q4" s="882"/>
      <c r="R4" s="448"/>
      <c r="S4" s="448"/>
      <c r="T4" s="448"/>
      <c r="U4" s="448"/>
      <c r="V4" s="448"/>
      <c r="W4" s="448"/>
      <c r="X4" s="448"/>
      <c r="Y4" s="448"/>
    </row>
    <row r="5" spans="1:25" x14ac:dyDescent="0.2">
      <c r="A5" s="895" t="s">
        <v>4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895"/>
      <c r="N5" s="895"/>
      <c r="O5" s="895"/>
      <c r="P5" s="895"/>
      <c r="Q5" s="895"/>
      <c r="R5" s="448"/>
      <c r="S5" s="448"/>
      <c r="T5" s="448"/>
      <c r="U5" s="448"/>
      <c r="V5" s="448"/>
      <c r="W5" s="448"/>
      <c r="X5" s="448"/>
      <c r="Y5" s="448"/>
    </row>
    <row r="6" spans="1:25" x14ac:dyDescent="0.2">
      <c r="A6" s="430"/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48"/>
      <c r="S6" s="448"/>
      <c r="T6" s="448"/>
      <c r="U6" s="448"/>
      <c r="V6" s="448"/>
      <c r="W6" s="448"/>
      <c r="X6" s="448"/>
      <c r="Y6" s="448"/>
    </row>
    <row r="7" spans="1:25" x14ac:dyDescent="0.2">
      <c r="A7" s="480"/>
      <c r="B7" s="894" t="s">
        <v>249</v>
      </c>
      <c r="C7" s="894"/>
      <c r="D7" s="894"/>
      <c r="E7" s="894"/>
      <c r="F7" s="894"/>
      <c r="G7" s="894"/>
      <c r="H7" s="894"/>
      <c r="I7" s="433"/>
      <c r="J7" s="480"/>
      <c r="K7" s="894" t="s">
        <v>249</v>
      </c>
      <c r="L7" s="894"/>
      <c r="M7" s="894"/>
      <c r="N7" s="894"/>
      <c r="O7" s="894"/>
      <c r="P7" s="894"/>
      <c r="Q7" s="894"/>
      <c r="R7" s="448"/>
      <c r="S7" s="448"/>
      <c r="T7" s="448"/>
      <c r="U7" s="448"/>
      <c r="V7" s="448"/>
      <c r="W7" s="448"/>
      <c r="X7" s="448"/>
      <c r="Y7" s="448"/>
    </row>
    <row r="8" spans="1:25" x14ac:dyDescent="0.2">
      <c r="A8" s="348"/>
      <c r="B8" s="896" t="s">
        <v>148</v>
      </c>
      <c r="C8" s="897"/>
      <c r="D8" s="897"/>
      <c r="E8" s="897"/>
      <c r="F8" s="897"/>
      <c r="G8" s="482"/>
      <c r="H8" s="483"/>
      <c r="I8" s="484"/>
      <c r="J8" s="348"/>
      <c r="K8" s="896" t="s">
        <v>148</v>
      </c>
      <c r="L8" s="897"/>
      <c r="M8" s="897"/>
      <c r="N8" s="897"/>
      <c r="O8" s="897"/>
      <c r="P8" s="482"/>
      <c r="Q8" s="483"/>
      <c r="R8" s="448"/>
      <c r="S8" s="448"/>
      <c r="T8" s="448"/>
      <c r="U8" s="448"/>
      <c r="V8" s="448"/>
      <c r="W8" s="448"/>
      <c r="X8" s="448"/>
      <c r="Y8" s="448"/>
    </row>
    <row r="9" spans="1:25" ht="25.5" x14ac:dyDescent="0.2">
      <c r="A9" s="485" t="s">
        <v>149</v>
      </c>
      <c r="B9" s="486" t="s">
        <v>150</v>
      </c>
      <c r="C9" s="487" t="s">
        <v>151</v>
      </c>
      <c r="D9" s="487" t="s">
        <v>152</v>
      </c>
      <c r="E9" s="487" t="s">
        <v>153</v>
      </c>
      <c r="F9" s="487" t="s">
        <v>257</v>
      </c>
      <c r="G9" s="488" t="s">
        <v>258</v>
      </c>
      <c r="H9" s="489" t="s">
        <v>143</v>
      </c>
      <c r="I9" s="490"/>
      <c r="J9" s="485" t="s">
        <v>34</v>
      </c>
      <c r="K9" s="486" t="s">
        <v>150</v>
      </c>
      <c r="L9" s="487" t="s">
        <v>151</v>
      </c>
      <c r="M9" s="487" t="s">
        <v>152</v>
      </c>
      <c r="N9" s="487" t="s">
        <v>153</v>
      </c>
      <c r="O9" s="487" t="s">
        <v>257</v>
      </c>
      <c r="P9" s="488" t="s">
        <v>258</v>
      </c>
      <c r="Q9" s="489" t="s">
        <v>143</v>
      </c>
      <c r="R9" s="448"/>
      <c r="S9" s="448"/>
      <c r="T9" s="448"/>
      <c r="U9" s="448"/>
      <c r="V9" s="448"/>
      <c r="W9" s="448"/>
      <c r="X9" s="448"/>
      <c r="Y9" s="448"/>
    </row>
    <row r="10" spans="1:25" x14ac:dyDescent="0.2">
      <c r="A10" s="491" t="s">
        <v>154</v>
      </c>
      <c r="B10" s="359">
        <v>1.7751435137699931</v>
      </c>
      <c r="C10" s="492">
        <v>1.3259279535600392</v>
      </c>
      <c r="D10" s="492">
        <v>1.3438330031382595</v>
      </c>
      <c r="E10" s="404">
        <v>1.9034836265112385</v>
      </c>
      <c r="F10" s="493">
        <v>1.4200076164973394</v>
      </c>
      <c r="G10" s="494">
        <v>3.5155559786501738</v>
      </c>
      <c r="H10" s="495">
        <v>1.3372305600566361</v>
      </c>
      <c r="I10" s="496"/>
      <c r="J10" s="491" t="s">
        <v>124</v>
      </c>
      <c r="K10" s="359">
        <v>0.9561524875521501</v>
      </c>
      <c r="L10" s="492">
        <v>1.1032159500596981</v>
      </c>
      <c r="M10" s="492">
        <v>1.3574569654470829</v>
      </c>
      <c r="N10" s="404">
        <v>0.7136471177274204</v>
      </c>
      <c r="O10" s="493">
        <v>1.0211709826180237</v>
      </c>
      <c r="P10" s="494">
        <v>9.6182739248027282E-2</v>
      </c>
      <c r="Q10" s="495">
        <v>1.0005024436499574</v>
      </c>
      <c r="R10" s="448"/>
      <c r="S10" s="448"/>
      <c r="T10" s="448"/>
      <c r="U10" s="448"/>
      <c r="V10" s="448"/>
      <c r="W10" s="448"/>
      <c r="X10" s="448"/>
      <c r="Y10" s="448"/>
    </row>
    <row r="11" spans="1:25" x14ac:dyDescent="0.2">
      <c r="A11" s="491" t="s">
        <v>155</v>
      </c>
      <c r="B11" s="359">
        <v>1.9089931360248185</v>
      </c>
      <c r="C11" s="492">
        <v>1.2423696149870769</v>
      </c>
      <c r="D11" s="492">
        <v>1.26018423039436</v>
      </c>
      <c r="E11" s="404">
        <v>1.3333699254093729</v>
      </c>
      <c r="F11" s="493">
        <v>1.3715488121641444</v>
      </c>
      <c r="G11" s="494">
        <v>2.6499056963881218</v>
      </c>
      <c r="H11" s="497">
        <v>1.262587447997169</v>
      </c>
      <c r="I11" s="496"/>
      <c r="J11" s="491" t="s">
        <v>125</v>
      </c>
      <c r="K11" s="359">
        <v>0.92300001632771211</v>
      </c>
      <c r="L11" s="492">
        <v>0.93188057831086546</v>
      </c>
      <c r="M11" s="492">
        <v>1.075950364097028</v>
      </c>
      <c r="N11" s="404">
        <v>0.57121793391217246</v>
      </c>
      <c r="O11" s="493">
        <v>0.94768370195218021</v>
      </c>
      <c r="P11" s="494">
        <v>2.5894222409528691</v>
      </c>
      <c r="Q11" s="497">
        <v>0.93801270563697081</v>
      </c>
      <c r="R11" s="448"/>
      <c r="S11" s="448"/>
      <c r="T11" s="448"/>
      <c r="U11" s="448"/>
      <c r="V11" s="448"/>
      <c r="W11" s="448"/>
      <c r="X11" s="448"/>
      <c r="Y11" s="448"/>
    </row>
    <row r="12" spans="1:25" x14ac:dyDescent="0.2">
      <c r="A12" s="491" t="s">
        <v>156</v>
      </c>
      <c r="B12" s="359">
        <v>1.7685371790544877</v>
      </c>
      <c r="C12" s="492">
        <v>1.1383394197801517</v>
      </c>
      <c r="D12" s="492">
        <v>1.3077307073358639</v>
      </c>
      <c r="E12" s="404">
        <v>1.1976323024843656</v>
      </c>
      <c r="F12" s="493">
        <v>1.2260866273170914</v>
      </c>
      <c r="G12" s="494">
        <v>1.473810397904231</v>
      </c>
      <c r="H12" s="497">
        <v>1.2320741370039396</v>
      </c>
      <c r="I12" s="496"/>
      <c r="J12" s="491" t="s">
        <v>126</v>
      </c>
      <c r="K12" s="359">
        <v>0.87226623533588044</v>
      </c>
      <c r="L12" s="492">
        <v>0.88829133449866082</v>
      </c>
      <c r="M12" s="492">
        <v>0.9004045253313615</v>
      </c>
      <c r="N12" s="404">
        <v>1.3261364657978563</v>
      </c>
      <c r="O12" s="493">
        <v>0.87936255880955883</v>
      </c>
      <c r="P12" s="494">
        <v>0.55104890815527419</v>
      </c>
      <c r="Q12" s="497">
        <v>0.88522077223955853</v>
      </c>
      <c r="R12" s="448"/>
      <c r="S12" s="448"/>
      <c r="T12" s="448"/>
      <c r="U12" s="448"/>
      <c r="V12" s="448"/>
      <c r="W12" s="448"/>
      <c r="X12" s="448"/>
      <c r="Y12" s="448"/>
    </row>
    <row r="13" spans="1:25" x14ac:dyDescent="0.2">
      <c r="A13" s="491" t="s">
        <v>157</v>
      </c>
      <c r="B13" s="359">
        <v>1.3962776655550262</v>
      </c>
      <c r="C13" s="492">
        <v>1.0239374998023059</v>
      </c>
      <c r="D13" s="492">
        <v>1.2264504319228702</v>
      </c>
      <c r="E13" s="404">
        <v>1.1204462317509913</v>
      </c>
      <c r="F13" s="493">
        <v>1.1362138198912437</v>
      </c>
      <c r="G13" s="494">
        <v>1.2520521099692483</v>
      </c>
      <c r="H13" s="497">
        <v>1.1593204642724917</v>
      </c>
      <c r="I13" s="496"/>
      <c r="J13" s="491" t="s">
        <v>127</v>
      </c>
      <c r="K13" s="359">
        <v>0.86904135354042067</v>
      </c>
      <c r="L13" s="492">
        <v>0.9253661125718543</v>
      </c>
      <c r="M13" s="492">
        <v>0.94623922338222188</v>
      </c>
      <c r="N13" s="404">
        <v>0.90410099825330348</v>
      </c>
      <c r="O13" s="493">
        <v>0.75605274519000765</v>
      </c>
      <c r="P13" s="494">
        <v>0.17139087104859779</v>
      </c>
      <c r="Q13" s="497">
        <v>0.85686524829002553</v>
      </c>
      <c r="R13" s="448"/>
      <c r="S13" s="448"/>
      <c r="T13" s="448"/>
      <c r="U13" s="448"/>
      <c r="V13" s="448"/>
      <c r="W13" s="448"/>
      <c r="X13" s="448"/>
      <c r="Y13" s="448"/>
    </row>
    <row r="14" spans="1:25" x14ac:dyDescent="0.2">
      <c r="A14" s="491" t="s">
        <v>158</v>
      </c>
      <c r="B14" s="359">
        <v>1.0074959204476834</v>
      </c>
      <c r="C14" s="492">
        <v>0.90238281067523751</v>
      </c>
      <c r="D14" s="492">
        <v>1.0891873398280294</v>
      </c>
      <c r="E14" s="404">
        <v>0.99468990036642457</v>
      </c>
      <c r="F14" s="493">
        <v>0.98389467863130553</v>
      </c>
      <c r="G14" s="494">
        <v>2.4027362505779757</v>
      </c>
      <c r="H14" s="497">
        <v>1.002194588600769</v>
      </c>
      <c r="I14" s="496"/>
      <c r="J14" s="491" t="s">
        <v>128</v>
      </c>
      <c r="K14" s="359">
        <v>0.84974070839044036</v>
      </c>
      <c r="L14" s="492">
        <v>0.93395507295287838</v>
      </c>
      <c r="M14" s="492">
        <v>0.89598077956676159</v>
      </c>
      <c r="N14" s="404">
        <v>1.058124589795135</v>
      </c>
      <c r="O14" s="493">
        <v>0.90987167788973244</v>
      </c>
      <c r="P14" s="494">
        <v>4.1701403606395235</v>
      </c>
      <c r="Q14" s="497">
        <v>0.8849111573678704</v>
      </c>
      <c r="R14" s="448"/>
      <c r="S14" s="448"/>
      <c r="T14" s="448"/>
      <c r="U14" s="448"/>
      <c r="V14" s="448"/>
      <c r="W14" s="448"/>
      <c r="X14" s="448"/>
      <c r="Y14" s="448"/>
    </row>
    <row r="15" spans="1:25" x14ac:dyDescent="0.2">
      <c r="A15" s="491" t="s">
        <v>159</v>
      </c>
      <c r="B15" s="359">
        <v>0.87521906405756911</v>
      </c>
      <c r="C15" s="492">
        <v>0.86061071365027175</v>
      </c>
      <c r="D15" s="492">
        <v>1.0493031840237765</v>
      </c>
      <c r="E15" s="404">
        <v>0.96055190644594968</v>
      </c>
      <c r="F15" s="493">
        <v>0.9462155636030084</v>
      </c>
      <c r="G15" s="494">
        <v>2.0022081877753464</v>
      </c>
      <c r="H15" s="497">
        <v>0.91009018030212308</v>
      </c>
      <c r="I15" s="496"/>
      <c r="J15" s="491" t="s">
        <v>38</v>
      </c>
      <c r="K15" s="359">
        <v>0.83297066730106817</v>
      </c>
      <c r="L15" s="492">
        <v>0.96769178672159395</v>
      </c>
      <c r="M15" s="492">
        <v>0.98235900453944736</v>
      </c>
      <c r="N15" s="404">
        <v>1.0019824829993775</v>
      </c>
      <c r="O15" s="493">
        <v>1.0094607478140207</v>
      </c>
      <c r="P15" s="494">
        <v>13.921074169981031</v>
      </c>
      <c r="Q15" s="497">
        <v>0.91724139867919663</v>
      </c>
      <c r="R15" s="448"/>
      <c r="S15" s="448"/>
      <c r="T15" s="448"/>
      <c r="U15" s="448"/>
      <c r="V15" s="448"/>
      <c r="W15" s="448"/>
      <c r="X15" s="448"/>
      <c r="Y15" s="448"/>
    </row>
    <row r="16" spans="1:25" x14ac:dyDescent="0.2">
      <c r="A16" s="491" t="s">
        <v>160</v>
      </c>
      <c r="B16" s="359">
        <v>0.82165499424578725</v>
      </c>
      <c r="C16" s="492">
        <v>0.83421703161806904</v>
      </c>
      <c r="D16" s="492">
        <v>1.02057960137297</v>
      </c>
      <c r="E16" s="404">
        <v>1.0056254792116071</v>
      </c>
      <c r="F16" s="493">
        <v>0.94213114795453312</v>
      </c>
      <c r="G16" s="494">
        <v>2.3468343703718473</v>
      </c>
      <c r="H16" s="497">
        <v>0.87303849666895983</v>
      </c>
      <c r="I16" s="496"/>
      <c r="J16" s="491" t="s">
        <v>39</v>
      </c>
      <c r="K16" s="359">
        <v>0.9953331306267349</v>
      </c>
      <c r="L16" s="492">
        <v>0.93649247436936589</v>
      </c>
      <c r="M16" s="492">
        <v>1.0783141656715276</v>
      </c>
      <c r="N16" s="404">
        <v>1.0625964891050237</v>
      </c>
      <c r="O16" s="493">
        <v>0.98820096111566291</v>
      </c>
      <c r="P16" s="494">
        <v>8.6086019889702694</v>
      </c>
      <c r="Q16" s="497">
        <v>1.0092596900928996</v>
      </c>
      <c r="R16" s="448"/>
      <c r="S16" s="448"/>
      <c r="T16" s="448"/>
      <c r="U16" s="448"/>
      <c r="V16" s="448"/>
      <c r="W16" s="448"/>
      <c r="X16" s="448"/>
      <c r="Y16" s="448"/>
    </row>
    <row r="17" spans="1:17" ht="13.5" thickBot="1" x14ac:dyDescent="0.25">
      <c r="A17" s="491" t="s">
        <v>49</v>
      </c>
      <c r="B17" s="359">
        <v>0.7864145207374178</v>
      </c>
      <c r="C17" s="492">
        <v>0.86673078547307891</v>
      </c>
      <c r="D17" s="492">
        <v>1.0230224039096403</v>
      </c>
      <c r="E17" s="404">
        <v>1.0563282706772332</v>
      </c>
      <c r="F17" s="493">
        <v>0.89830248240698585</v>
      </c>
      <c r="G17" s="494">
        <v>2.8977182477765635</v>
      </c>
      <c r="H17" s="497">
        <v>0.86536193201308576</v>
      </c>
      <c r="I17" s="496"/>
      <c r="J17" s="491" t="s">
        <v>40</v>
      </c>
      <c r="K17" s="359">
        <v>1.1637295065592632</v>
      </c>
      <c r="L17" s="492">
        <v>0.93880836430403247</v>
      </c>
      <c r="M17" s="492">
        <v>1.1974266851790756</v>
      </c>
      <c r="N17" s="404">
        <v>1.1071984585394818</v>
      </c>
      <c r="O17" s="493">
        <v>1.2196781376831587</v>
      </c>
      <c r="P17" s="494">
        <v>0.71988710072742701</v>
      </c>
      <c r="Q17" s="497">
        <v>1.0564705993053507</v>
      </c>
    </row>
    <row r="18" spans="1:17" ht="13.5" thickTop="1" x14ac:dyDescent="0.2">
      <c r="A18" s="491" t="s">
        <v>50</v>
      </c>
      <c r="B18" s="359">
        <v>0.86277634100722755</v>
      </c>
      <c r="C18" s="492">
        <v>0.8659113936227697</v>
      </c>
      <c r="D18" s="492">
        <v>0.94197824065781433</v>
      </c>
      <c r="E18" s="404">
        <v>1.0102153339659306</v>
      </c>
      <c r="F18" s="493">
        <v>0.99872309075303023</v>
      </c>
      <c r="G18" s="494">
        <v>0</v>
      </c>
      <c r="H18" s="497">
        <v>0.92977495020496626</v>
      </c>
      <c r="I18" s="496"/>
      <c r="J18" s="498" t="s">
        <v>99</v>
      </c>
      <c r="K18" s="499">
        <v>0.86754601704757972</v>
      </c>
      <c r="L18" s="500">
        <v>0.94136593116713019</v>
      </c>
      <c r="M18" s="500">
        <v>1.0327616326177704</v>
      </c>
      <c r="N18" s="501">
        <v>1.0364997381601451</v>
      </c>
      <c r="O18" s="501">
        <v>0.91351987494051679</v>
      </c>
      <c r="P18" s="500">
        <v>1.4203435690170141</v>
      </c>
      <c r="Q18" s="502">
        <v>0.93528713464338065</v>
      </c>
    </row>
    <row r="19" spans="1:17" x14ac:dyDescent="0.2">
      <c r="A19" s="503" t="s">
        <v>51</v>
      </c>
      <c r="B19" s="359">
        <v>0.89464996422163368</v>
      </c>
      <c r="C19" s="492">
        <v>0.63681000037006408</v>
      </c>
      <c r="D19" s="492">
        <v>0.87190896309201704</v>
      </c>
      <c r="E19" s="404">
        <v>1.4506621814195031</v>
      </c>
      <c r="F19" s="493">
        <v>0.86547190733862567</v>
      </c>
      <c r="G19" s="494">
        <v>1.6804102029929937</v>
      </c>
      <c r="H19" s="497">
        <v>0.87834267686196366</v>
      </c>
      <c r="I19" s="496"/>
      <c r="J19" s="448"/>
      <c r="K19" s="448"/>
      <c r="L19" s="448"/>
      <c r="M19" s="448"/>
      <c r="N19" s="448"/>
      <c r="O19" s="448"/>
      <c r="P19" s="448"/>
      <c r="Q19" s="448"/>
    </row>
    <row r="20" spans="1:17" ht="13.5" thickBot="1" x14ac:dyDescent="0.25">
      <c r="A20" s="503" t="s">
        <v>52</v>
      </c>
      <c r="B20" s="359">
        <v>0.72635315320129223</v>
      </c>
      <c r="C20" s="492">
        <v>1.0049059382152457</v>
      </c>
      <c r="D20" s="492">
        <v>0.85642909072883799</v>
      </c>
      <c r="E20" s="404">
        <v>0.96366207880266219</v>
      </c>
      <c r="F20" s="493">
        <v>0.78745839340123458</v>
      </c>
      <c r="G20" s="494">
        <v>0.92230592702532144</v>
      </c>
      <c r="H20" s="497">
        <v>0.8230362506895269</v>
      </c>
      <c r="I20" s="370"/>
      <c r="J20" s="448"/>
      <c r="K20" s="448"/>
      <c r="L20" s="448"/>
      <c r="M20" s="448"/>
      <c r="N20" s="448"/>
      <c r="O20" s="448"/>
      <c r="P20" s="448"/>
      <c r="Q20" s="448"/>
    </row>
    <row r="21" spans="1:17" ht="13.5" thickTop="1" x14ac:dyDescent="0.2">
      <c r="A21" s="504" t="s">
        <v>99</v>
      </c>
      <c r="B21" s="505">
        <v>0.86754601704761369</v>
      </c>
      <c r="C21" s="506">
        <v>0.94136593116712408</v>
      </c>
      <c r="D21" s="506">
        <v>1.0327616326177869</v>
      </c>
      <c r="E21" s="507">
        <v>1.0364997381601153</v>
      </c>
      <c r="F21" s="508">
        <v>0.91351987494053499</v>
      </c>
      <c r="G21" s="509">
        <v>1.4203435690170112</v>
      </c>
      <c r="H21" s="510">
        <v>0.93528713464336632</v>
      </c>
      <c r="I21" s="448"/>
      <c r="J21" s="448"/>
      <c r="K21" s="448"/>
      <c r="L21" s="448"/>
      <c r="M21" s="448"/>
      <c r="N21" s="448"/>
      <c r="O21" s="448"/>
      <c r="P21" s="448"/>
      <c r="Q21" s="448"/>
    </row>
    <row r="22" spans="1:17" x14ac:dyDescent="0.2">
      <c r="A22" s="448"/>
      <c r="B22" s="448"/>
      <c r="C22" s="448"/>
      <c r="D22" s="448"/>
      <c r="E22" s="448"/>
      <c r="F22" s="448"/>
      <c r="G22" s="448"/>
      <c r="H22" s="448"/>
      <c r="I22" s="448"/>
      <c r="J22" s="448"/>
      <c r="K22" s="448"/>
      <c r="L22" s="448"/>
      <c r="M22" s="448"/>
      <c r="N22" s="448"/>
      <c r="O22" s="448"/>
      <c r="P22" s="448"/>
      <c r="Q22" s="448"/>
    </row>
    <row r="23" spans="1:17" x14ac:dyDescent="0.2">
      <c r="A23" s="480"/>
      <c r="B23" s="894" t="s">
        <v>250</v>
      </c>
      <c r="C23" s="894"/>
      <c r="D23" s="894"/>
      <c r="E23" s="894"/>
      <c r="F23" s="894"/>
      <c r="G23" s="894"/>
      <c r="H23" s="894"/>
      <c r="I23" s="448"/>
      <c r="J23" s="430"/>
      <c r="K23" s="894" t="s">
        <v>250</v>
      </c>
      <c r="L23" s="894"/>
      <c r="M23" s="894"/>
      <c r="N23" s="894"/>
      <c r="O23" s="894"/>
      <c r="P23" s="894"/>
      <c r="Q23" s="894"/>
    </row>
    <row r="24" spans="1:17" x14ac:dyDescent="0.2">
      <c r="A24" s="348"/>
      <c r="B24" s="896" t="s">
        <v>148</v>
      </c>
      <c r="C24" s="897"/>
      <c r="D24" s="897"/>
      <c r="E24" s="897"/>
      <c r="F24" s="897"/>
      <c r="G24" s="482"/>
      <c r="H24" s="483"/>
      <c r="I24" s="448"/>
      <c r="J24" s="348"/>
      <c r="K24" s="896" t="s">
        <v>148</v>
      </c>
      <c r="L24" s="897"/>
      <c r="M24" s="897"/>
      <c r="N24" s="897"/>
      <c r="O24" s="897"/>
      <c r="P24" s="482"/>
      <c r="Q24" s="483"/>
    </row>
    <row r="25" spans="1:17" ht="25.5" x14ac:dyDescent="0.2">
      <c r="A25" s="485" t="s">
        <v>149</v>
      </c>
      <c r="B25" s="486" t="s">
        <v>150</v>
      </c>
      <c r="C25" s="487" t="s">
        <v>151</v>
      </c>
      <c r="D25" s="487" t="s">
        <v>152</v>
      </c>
      <c r="E25" s="487" t="s">
        <v>153</v>
      </c>
      <c r="F25" s="487" t="s">
        <v>257</v>
      </c>
      <c r="G25" s="488" t="s">
        <v>258</v>
      </c>
      <c r="H25" s="489" t="s">
        <v>143</v>
      </c>
      <c r="I25" s="448"/>
      <c r="J25" s="485" t="s">
        <v>34</v>
      </c>
      <c r="K25" s="486" t="s">
        <v>150</v>
      </c>
      <c r="L25" s="487" t="s">
        <v>151</v>
      </c>
      <c r="M25" s="487" t="s">
        <v>152</v>
      </c>
      <c r="N25" s="487" t="s">
        <v>153</v>
      </c>
      <c r="O25" s="487" t="s">
        <v>257</v>
      </c>
      <c r="P25" s="488" t="s">
        <v>258</v>
      </c>
      <c r="Q25" s="489" t="s">
        <v>143</v>
      </c>
    </row>
    <row r="26" spans="1:17" x14ac:dyDescent="0.2">
      <c r="A26" s="491" t="s">
        <v>154</v>
      </c>
      <c r="B26" s="359">
        <v>1.4015212416017282</v>
      </c>
      <c r="C26" s="492">
        <v>1.3497498782828541</v>
      </c>
      <c r="D26" s="492">
        <v>1.3004856567483889</v>
      </c>
      <c r="E26" s="404">
        <v>1.8171860533241837</v>
      </c>
      <c r="F26" s="493">
        <v>1.411858966842219</v>
      </c>
      <c r="G26" s="494">
        <v>0.87435516306723848</v>
      </c>
      <c r="H26" s="495">
        <v>1.3516386512120071</v>
      </c>
      <c r="I26" s="448"/>
      <c r="J26" s="491" t="s">
        <v>124</v>
      </c>
      <c r="K26" s="359">
        <v>1.3898591768258592</v>
      </c>
      <c r="L26" s="492">
        <v>2.4882692619203999</v>
      </c>
      <c r="M26" s="492">
        <v>1.7725330179298626</v>
      </c>
      <c r="N26" s="404">
        <v>1.084736570029077</v>
      </c>
      <c r="O26" s="493">
        <v>1.2534370652940423</v>
      </c>
      <c r="P26" s="494">
        <v>1.1699601043604408</v>
      </c>
      <c r="Q26" s="495">
        <v>1.5628523309248694</v>
      </c>
    </row>
    <row r="27" spans="1:17" x14ac:dyDescent="0.2">
      <c r="A27" s="491" t="s">
        <v>155</v>
      </c>
      <c r="B27" s="359">
        <v>2.046402029729447</v>
      </c>
      <c r="C27" s="492">
        <v>1.266544306416201</v>
      </c>
      <c r="D27" s="492">
        <v>1.2616575689274496</v>
      </c>
      <c r="E27" s="404">
        <v>1.3435560398908966</v>
      </c>
      <c r="F27" s="493">
        <v>1.3448485644007031</v>
      </c>
      <c r="G27" s="494">
        <v>1.4354942705834923</v>
      </c>
      <c r="H27" s="497">
        <v>1.2829939676075617</v>
      </c>
      <c r="I27" s="448"/>
      <c r="J27" s="491" t="s">
        <v>125</v>
      </c>
      <c r="K27" s="359">
        <v>1.2589770102081868</v>
      </c>
      <c r="L27" s="492">
        <v>2.0336501136099674</v>
      </c>
      <c r="M27" s="492">
        <v>1.7383397955528979</v>
      </c>
      <c r="N27" s="404">
        <v>0.73119313103877492</v>
      </c>
      <c r="O27" s="493">
        <v>1.1938340944166124</v>
      </c>
      <c r="P27" s="494">
        <v>1.8067989845789707</v>
      </c>
      <c r="Q27" s="497">
        <v>1.3916810867926315</v>
      </c>
    </row>
    <row r="28" spans="1:17" x14ac:dyDescent="0.2">
      <c r="A28" s="491" t="s">
        <v>156</v>
      </c>
      <c r="B28" s="359">
        <v>1.9381470664268066</v>
      </c>
      <c r="C28" s="492">
        <v>1.1582135657150179</v>
      </c>
      <c r="D28" s="492">
        <v>1.3000305086310726</v>
      </c>
      <c r="E28" s="404">
        <v>1.1899999363076523</v>
      </c>
      <c r="F28" s="493">
        <v>1.2176067312575518</v>
      </c>
      <c r="G28" s="494">
        <v>1.4862029280055444</v>
      </c>
      <c r="H28" s="497">
        <v>1.248469485671629</v>
      </c>
      <c r="I28" s="448"/>
      <c r="J28" s="491" t="s">
        <v>126</v>
      </c>
      <c r="K28" s="359">
        <v>1.1490262796980073</v>
      </c>
      <c r="L28" s="492">
        <v>1.7367783493870836</v>
      </c>
      <c r="M28" s="492">
        <v>1.5876789403294758</v>
      </c>
      <c r="N28" s="404">
        <v>1.3183819725358124</v>
      </c>
      <c r="O28" s="493">
        <v>1.0286350049521475</v>
      </c>
      <c r="P28" s="494">
        <v>1.2923355272267405</v>
      </c>
      <c r="Q28" s="497">
        <v>1.2501166756909527</v>
      </c>
    </row>
    <row r="29" spans="1:17" x14ac:dyDescent="0.2">
      <c r="A29" s="491" t="s">
        <v>157</v>
      </c>
      <c r="B29" s="359">
        <v>1.4667374240152116</v>
      </c>
      <c r="C29" s="492">
        <v>1.0395619915071781</v>
      </c>
      <c r="D29" s="492">
        <v>1.2363653240089059</v>
      </c>
      <c r="E29" s="404">
        <v>1.1203185200238013</v>
      </c>
      <c r="F29" s="493">
        <v>1.135427720177242</v>
      </c>
      <c r="G29" s="494">
        <v>1.4046807082712292</v>
      </c>
      <c r="H29" s="497">
        <v>1.1788450850331773</v>
      </c>
      <c r="I29" s="448"/>
      <c r="J29" s="491" t="s">
        <v>127</v>
      </c>
      <c r="K29" s="359">
        <v>1.0383370016582201</v>
      </c>
      <c r="L29" s="492">
        <v>1.5477478494778141</v>
      </c>
      <c r="M29" s="492">
        <v>1.3273864098382309</v>
      </c>
      <c r="N29" s="404">
        <v>1.0235287305349328</v>
      </c>
      <c r="O29" s="493">
        <v>1.0068703695461352</v>
      </c>
      <c r="P29" s="494">
        <v>2.7295556283437037</v>
      </c>
      <c r="Q29" s="497">
        <v>1.1274837822203259</v>
      </c>
    </row>
    <row r="30" spans="1:17" x14ac:dyDescent="0.2">
      <c r="A30" s="491" t="s">
        <v>158</v>
      </c>
      <c r="B30" s="359">
        <v>1.0392751735214403</v>
      </c>
      <c r="C30" s="492">
        <v>0.9137448712020404</v>
      </c>
      <c r="D30" s="492">
        <v>1.0972150292295442</v>
      </c>
      <c r="E30" s="404">
        <v>1.00237079381351</v>
      </c>
      <c r="F30" s="493">
        <v>0.99826212571950879</v>
      </c>
      <c r="G30" s="494">
        <v>1.8735528755653879</v>
      </c>
      <c r="H30" s="497">
        <v>1.021412055129209</v>
      </c>
      <c r="I30" s="448"/>
      <c r="J30" s="491" t="s">
        <v>128</v>
      </c>
      <c r="K30" s="359">
        <v>0.98414396702187257</v>
      </c>
      <c r="L30" s="492">
        <v>1.4995835596918974</v>
      </c>
      <c r="M30" s="492">
        <v>1.1731495124063762</v>
      </c>
      <c r="N30" s="404">
        <v>0.96708971870622762</v>
      </c>
      <c r="O30" s="493">
        <v>0.97917992188081004</v>
      </c>
      <c r="P30" s="494">
        <v>4.6423100134626987</v>
      </c>
      <c r="Q30" s="497">
        <v>1.0805869990100219</v>
      </c>
    </row>
    <row r="31" spans="1:17" x14ac:dyDescent="0.2">
      <c r="A31" s="491" t="s">
        <v>159</v>
      </c>
      <c r="B31" s="359">
        <v>0.88822178551095865</v>
      </c>
      <c r="C31" s="492">
        <v>0.86123018391786466</v>
      </c>
      <c r="D31" s="492">
        <v>1.0520242317279822</v>
      </c>
      <c r="E31" s="404">
        <v>0.9661200191301369</v>
      </c>
      <c r="F31" s="493">
        <v>0.94769496015815768</v>
      </c>
      <c r="G31" s="494">
        <v>1.9903111652475722</v>
      </c>
      <c r="H31" s="497">
        <v>0.91722104401943894</v>
      </c>
      <c r="I31" s="448"/>
      <c r="J31" s="491" t="s">
        <v>38</v>
      </c>
      <c r="K31" s="359">
        <v>0.95725812448490399</v>
      </c>
      <c r="L31" s="492">
        <v>1.3392470842899551</v>
      </c>
      <c r="M31" s="492">
        <v>1.1780122878936972</v>
      </c>
      <c r="N31" s="404">
        <v>1.0306280558309868</v>
      </c>
      <c r="O31" s="493">
        <v>1.0423909505183688</v>
      </c>
      <c r="P31" s="494">
        <v>3.934318343580439</v>
      </c>
      <c r="Q31" s="497">
        <v>1.1283993539601942</v>
      </c>
    </row>
    <row r="32" spans="1:17" x14ac:dyDescent="0.2">
      <c r="A32" s="491" t="s">
        <v>160</v>
      </c>
      <c r="B32" s="359">
        <v>0.83040953205415335</v>
      </c>
      <c r="C32" s="492">
        <v>0.83259884040798604</v>
      </c>
      <c r="D32" s="492">
        <v>1.0270396684463077</v>
      </c>
      <c r="E32" s="404">
        <v>1.011390907117687</v>
      </c>
      <c r="F32" s="493">
        <v>0.94637252429557395</v>
      </c>
      <c r="G32" s="494">
        <v>2.6355669763457881</v>
      </c>
      <c r="H32" s="497">
        <v>0.87780611719947454</v>
      </c>
      <c r="I32" s="448"/>
      <c r="J32" s="491" t="s">
        <v>39</v>
      </c>
      <c r="K32" s="359">
        <v>1.2429915190904093</v>
      </c>
      <c r="L32" s="492">
        <v>1.1795727797735218</v>
      </c>
      <c r="M32" s="492">
        <v>1.1851917645784698</v>
      </c>
      <c r="N32" s="404">
        <v>1.0766842167432773</v>
      </c>
      <c r="O32" s="493">
        <v>1.1180917583242598</v>
      </c>
      <c r="P32" s="494">
        <v>1.8316905358839637</v>
      </c>
      <c r="Q32" s="497">
        <v>1.1758518950215475</v>
      </c>
    </row>
    <row r="33" spans="1:17" ht="13.5" thickBot="1" x14ac:dyDescent="0.25">
      <c r="A33" s="491" t="s">
        <v>49</v>
      </c>
      <c r="B33" s="359">
        <v>0.7872349770121394</v>
      </c>
      <c r="C33" s="492">
        <v>0.87417610445543747</v>
      </c>
      <c r="D33" s="492">
        <v>1.0383747539103965</v>
      </c>
      <c r="E33" s="404">
        <v>1.0459212040290244</v>
      </c>
      <c r="F33" s="493">
        <v>0.90056237057345268</v>
      </c>
      <c r="G33" s="494">
        <v>3.3089886312604881</v>
      </c>
      <c r="H33" s="497">
        <v>0.86554013541437802</v>
      </c>
      <c r="I33" s="448"/>
      <c r="J33" s="491" t="s">
        <v>40</v>
      </c>
      <c r="K33" s="359">
        <v>1.2749931779923003</v>
      </c>
      <c r="L33" s="492">
        <v>1.1387713385624052</v>
      </c>
      <c r="M33" s="492">
        <v>1.210715189253341</v>
      </c>
      <c r="N33" s="404">
        <v>1.1439596698766896</v>
      </c>
      <c r="O33" s="493">
        <v>1.2396968935329287</v>
      </c>
      <c r="P33" s="494">
        <v>1.3347126583051474</v>
      </c>
      <c r="Q33" s="497">
        <v>1.1660625054598637</v>
      </c>
    </row>
    <row r="34" spans="1:17" ht="13.5" thickTop="1" x14ac:dyDescent="0.2">
      <c r="A34" s="491" t="s">
        <v>50</v>
      </c>
      <c r="B34" s="359">
        <v>0.8723617863029316</v>
      </c>
      <c r="C34" s="492">
        <v>0.85901399390376487</v>
      </c>
      <c r="D34" s="492">
        <v>0.95733952757882024</v>
      </c>
      <c r="E34" s="404">
        <v>1.0337008338586233</v>
      </c>
      <c r="F34" s="493">
        <v>0.98957439967555938</v>
      </c>
      <c r="G34" s="494">
        <v>0</v>
      </c>
      <c r="H34" s="497">
        <v>0.93357461724543511</v>
      </c>
      <c r="I34" s="448"/>
      <c r="J34" s="504" t="s">
        <v>99</v>
      </c>
      <c r="K34" s="500">
        <v>1.0426096993268226</v>
      </c>
      <c r="L34" s="500">
        <v>1.2009124906642128</v>
      </c>
      <c r="M34" s="500">
        <v>1.2051639400396477</v>
      </c>
      <c r="N34" s="501">
        <v>1.0689960039752087</v>
      </c>
      <c r="O34" s="501">
        <v>1.0429279727486789</v>
      </c>
      <c r="P34" s="500">
        <v>1.5820293519179107</v>
      </c>
      <c r="Q34" s="502">
        <v>1.1554853447512554</v>
      </c>
    </row>
    <row r="35" spans="1:17" x14ac:dyDescent="0.2">
      <c r="A35" s="503" t="s">
        <v>51</v>
      </c>
      <c r="B35" s="359">
        <v>0.89675212551075278</v>
      </c>
      <c r="C35" s="492">
        <v>0.64667556873236265</v>
      </c>
      <c r="D35" s="492">
        <v>0.88148954343236763</v>
      </c>
      <c r="E35" s="404">
        <v>1.4007336482556101</v>
      </c>
      <c r="F35" s="493">
        <v>0.87317283246114608</v>
      </c>
      <c r="G35" s="494">
        <v>1.077481709747977</v>
      </c>
      <c r="H35" s="497">
        <v>0.88435394282217428</v>
      </c>
      <c r="I35" s="448"/>
      <c r="J35" s="472"/>
      <c r="K35" s="472"/>
      <c r="L35" s="472"/>
      <c r="M35" s="472"/>
      <c r="N35" s="472"/>
      <c r="O35" s="472"/>
      <c r="P35" s="472"/>
      <c r="Q35" s="472"/>
    </row>
    <row r="36" spans="1:17" ht="13.5" thickBot="1" x14ac:dyDescent="0.25">
      <c r="A36" s="503" t="s">
        <v>52</v>
      </c>
      <c r="B36" s="359">
        <v>0.68176198810278776</v>
      </c>
      <c r="C36" s="492">
        <v>1.1143472204634715</v>
      </c>
      <c r="D36" s="492">
        <v>0.88934603666902923</v>
      </c>
      <c r="E36" s="404">
        <v>0.9973101957367948</v>
      </c>
      <c r="F36" s="493">
        <v>0.79782094234558143</v>
      </c>
      <c r="G36" s="494">
        <v>0.97407024994642621</v>
      </c>
      <c r="H36" s="497">
        <v>0.83885572502344063</v>
      </c>
      <c r="I36" s="448"/>
      <c r="J36" s="511"/>
      <c r="K36" s="370"/>
      <c r="L36" s="370"/>
      <c r="M36" s="370"/>
      <c r="N36" s="370"/>
      <c r="O36" s="512"/>
      <c r="P36" s="512"/>
      <c r="Q36" s="370"/>
    </row>
    <row r="37" spans="1:17" ht="13.5" thickTop="1" x14ac:dyDescent="0.2">
      <c r="A37" s="504" t="s">
        <v>99</v>
      </c>
      <c r="B37" s="505">
        <v>1.0426096993262712</v>
      </c>
      <c r="C37" s="506">
        <v>1.2009124906642132</v>
      </c>
      <c r="D37" s="506">
        <v>1.2051639400395122</v>
      </c>
      <c r="E37" s="507">
        <v>1.0689960039753863</v>
      </c>
      <c r="F37" s="508">
        <v>1.04292797274893</v>
      </c>
      <c r="G37" s="509">
        <v>1.5820293519178885</v>
      </c>
      <c r="H37" s="510">
        <v>1.1554853447512499</v>
      </c>
      <c r="I37" s="448"/>
      <c r="J37" s="511"/>
      <c r="K37" s="370"/>
      <c r="L37" s="370"/>
      <c r="M37" s="370"/>
      <c r="N37" s="370"/>
      <c r="O37" s="512"/>
      <c r="P37" s="512"/>
      <c r="Q37" s="370"/>
    </row>
    <row r="38" spans="1:17" x14ac:dyDescent="0.2">
      <c r="A38" s="448"/>
      <c r="B38" s="448"/>
      <c r="C38" s="448"/>
      <c r="D38" s="448"/>
      <c r="E38" s="448"/>
      <c r="F38" s="448"/>
      <c r="G38" s="448"/>
      <c r="H38" s="448"/>
      <c r="I38" s="448"/>
      <c r="J38" s="472"/>
      <c r="K38" s="472"/>
      <c r="L38" s="472"/>
      <c r="M38" s="472"/>
      <c r="N38" s="472"/>
      <c r="O38" s="472"/>
      <c r="P38" s="472"/>
      <c r="Q38" s="472"/>
    </row>
    <row r="39" spans="1:17" x14ac:dyDescent="0.2">
      <c r="A39" s="480"/>
      <c r="B39" s="894" t="s">
        <v>161</v>
      </c>
      <c r="C39" s="894"/>
      <c r="D39" s="894"/>
      <c r="E39" s="894"/>
      <c r="F39" s="894"/>
      <c r="G39" s="894"/>
      <c r="H39" s="894"/>
      <c r="I39" s="448"/>
      <c r="J39" s="430"/>
      <c r="K39" s="894" t="s">
        <v>161</v>
      </c>
      <c r="L39" s="894"/>
      <c r="M39" s="894"/>
      <c r="N39" s="894"/>
      <c r="O39" s="894"/>
      <c r="P39" s="894"/>
      <c r="Q39" s="894"/>
    </row>
    <row r="40" spans="1:17" x14ac:dyDescent="0.2">
      <c r="A40" s="348"/>
      <c r="B40" s="896" t="s">
        <v>148</v>
      </c>
      <c r="C40" s="897"/>
      <c r="D40" s="897"/>
      <c r="E40" s="897"/>
      <c r="F40" s="897"/>
      <c r="G40" s="350"/>
      <c r="H40" s="483"/>
      <c r="I40" s="448"/>
      <c r="J40" s="348"/>
      <c r="K40" s="896" t="s">
        <v>148</v>
      </c>
      <c r="L40" s="897"/>
      <c r="M40" s="897"/>
      <c r="N40" s="897"/>
      <c r="O40" s="897"/>
      <c r="P40" s="898"/>
      <c r="Q40" s="483"/>
    </row>
    <row r="41" spans="1:17" ht="25.5" x14ac:dyDescent="0.2">
      <c r="A41" s="485" t="s">
        <v>149</v>
      </c>
      <c r="B41" s="486" t="s">
        <v>150</v>
      </c>
      <c r="C41" s="487" t="s">
        <v>151</v>
      </c>
      <c r="D41" s="487" t="s">
        <v>152</v>
      </c>
      <c r="E41" s="487" t="s">
        <v>153</v>
      </c>
      <c r="F41" s="487" t="s">
        <v>257</v>
      </c>
      <c r="G41" s="488" t="s">
        <v>258</v>
      </c>
      <c r="H41" s="489" t="s">
        <v>143</v>
      </c>
      <c r="I41" s="448"/>
      <c r="J41" s="485" t="s">
        <v>34</v>
      </c>
      <c r="K41" s="486" t="s">
        <v>150</v>
      </c>
      <c r="L41" s="487" t="s">
        <v>151</v>
      </c>
      <c r="M41" s="487" t="s">
        <v>152</v>
      </c>
      <c r="N41" s="487" t="s">
        <v>153</v>
      </c>
      <c r="O41" s="487" t="s">
        <v>257</v>
      </c>
      <c r="P41" s="488" t="s">
        <v>258</v>
      </c>
      <c r="Q41" s="489" t="s">
        <v>143</v>
      </c>
    </row>
    <row r="42" spans="1:17" x14ac:dyDescent="0.2">
      <c r="A42" s="503" t="s">
        <v>154</v>
      </c>
      <c r="B42" s="513">
        <v>1961</v>
      </c>
      <c r="C42" s="514">
        <v>105162</v>
      </c>
      <c r="D42" s="514">
        <v>4042</v>
      </c>
      <c r="E42" s="515">
        <v>224</v>
      </c>
      <c r="F42" s="515">
        <v>897</v>
      </c>
      <c r="G42" s="514">
        <v>7</v>
      </c>
      <c r="H42" s="516">
        <v>113141</v>
      </c>
      <c r="I42" s="448"/>
      <c r="J42" s="491" t="s">
        <v>124</v>
      </c>
      <c r="K42" s="517">
        <v>3114</v>
      </c>
      <c r="L42" s="518">
        <v>1500</v>
      </c>
      <c r="M42" s="518">
        <v>748</v>
      </c>
      <c r="N42" s="519">
        <v>32</v>
      </c>
      <c r="O42" s="519">
        <v>832</v>
      </c>
      <c r="P42" s="518">
        <v>2</v>
      </c>
      <c r="Q42" s="520">
        <f>SUM(K42:P42)</f>
        <v>6228</v>
      </c>
    </row>
    <row r="43" spans="1:17" x14ac:dyDescent="0.2">
      <c r="A43" s="503" t="s">
        <v>155</v>
      </c>
      <c r="B43" s="521">
        <v>4129</v>
      </c>
      <c r="C43" s="522">
        <v>92002</v>
      </c>
      <c r="D43" s="522">
        <v>23322</v>
      </c>
      <c r="E43" s="523">
        <v>638</v>
      </c>
      <c r="F43" s="523">
        <v>1773</v>
      </c>
      <c r="G43" s="522">
        <v>24</v>
      </c>
      <c r="H43" s="524">
        <v>126013</v>
      </c>
      <c r="I43" s="448"/>
      <c r="J43" s="491" t="s">
        <v>125</v>
      </c>
      <c r="K43" s="525">
        <v>4002</v>
      </c>
      <c r="L43" s="526">
        <v>1601</v>
      </c>
      <c r="M43" s="526">
        <v>1063</v>
      </c>
      <c r="N43" s="527">
        <v>44</v>
      </c>
      <c r="O43" s="527">
        <v>1201</v>
      </c>
      <c r="P43" s="526">
        <v>6</v>
      </c>
      <c r="Q43" s="528">
        <f t="shared" ref="Q43:Q50" si="0">SUM(K43:P43)</f>
        <v>7917</v>
      </c>
    </row>
    <row r="44" spans="1:17" x14ac:dyDescent="0.2">
      <c r="A44" s="503" t="s">
        <v>156</v>
      </c>
      <c r="B44" s="521">
        <v>6067</v>
      </c>
      <c r="C44" s="522">
        <v>42812</v>
      </c>
      <c r="D44" s="522">
        <v>39570</v>
      </c>
      <c r="E44" s="523">
        <v>2285</v>
      </c>
      <c r="F44" s="523">
        <v>3390</v>
      </c>
      <c r="G44" s="522">
        <v>16</v>
      </c>
      <c r="H44" s="524">
        <v>98262</v>
      </c>
      <c r="I44" s="448"/>
      <c r="J44" s="491" t="s">
        <v>126</v>
      </c>
      <c r="K44" s="525">
        <v>4887</v>
      </c>
      <c r="L44" s="526">
        <v>1684</v>
      </c>
      <c r="M44" s="526">
        <v>1287</v>
      </c>
      <c r="N44" s="527">
        <v>145</v>
      </c>
      <c r="O44" s="527">
        <v>1313</v>
      </c>
      <c r="P44" s="526">
        <v>7</v>
      </c>
      <c r="Q44" s="528">
        <f t="shared" si="0"/>
        <v>9323</v>
      </c>
    </row>
    <row r="45" spans="1:17" x14ac:dyDescent="0.2">
      <c r="A45" s="503" t="s">
        <v>157</v>
      </c>
      <c r="B45" s="521">
        <v>13603</v>
      </c>
      <c r="C45" s="522">
        <v>26966</v>
      </c>
      <c r="D45" s="522">
        <v>41903</v>
      </c>
      <c r="E45" s="523">
        <v>13417</v>
      </c>
      <c r="F45" s="523">
        <v>5783</v>
      </c>
      <c r="G45" s="522">
        <v>18</v>
      </c>
      <c r="H45" s="524">
        <v>104403</v>
      </c>
      <c r="I45" s="448"/>
      <c r="J45" s="491" t="s">
        <v>127</v>
      </c>
      <c r="K45" s="525">
        <v>10951</v>
      </c>
      <c r="L45" s="526">
        <v>3516</v>
      </c>
      <c r="M45" s="526">
        <v>2818</v>
      </c>
      <c r="N45" s="527">
        <v>429</v>
      </c>
      <c r="O45" s="527">
        <v>3092</v>
      </c>
      <c r="P45" s="526">
        <v>4</v>
      </c>
      <c r="Q45" s="528">
        <f t="shared" si="0"/>
        <v>20810</v>
      </c>
    </row>
    <row r="46" spans="1:17" x14ac:dyDescent="0.2">
      <c r="A46" s="503" t="s">
        <v>158</v>
      </c>
      <c r="B46" s="521">
        <v>43781</v>
      </c>
      <c r="C46" s="522">
        <v>21157</v>
      </c>
      <c r="D46" s="522">
        <v>31880</v>
      </c>
      <c r="E46" s="523">
        <v>10003</v>
      </c>
      <c r="F46" s="523">
        <v>10214</v>
      </c>
      <c r="G46" s="522">
        <v>36</v>
      </c>
      <c r="H46" s="524">
        <v>118167</v>
      </c>
      <c r="I46" s="448"/>
      <c r="J46" s="491" t="s">
        <v>128</v>
      </c>
      <c r="K46" s="525">
        <v>39034</v>
      </c>
      <c r="L46" s="526">
        <v>15566</v>
      </c>
      <c r="M46" s="526">
        <v>11949</v>
      </c>
      <c r="N46" s="527">
        <v>2837</v>
      </c>
      <c r="O46" s="527">
        <v>11795</v>
      </c>
      <c r="P46" s="526">
        <v>7</v>
      </c>
      <c r="Q46" s="528">
        <f t="shared" si="0"/>
        <v>81188</v>
      </c>
    </row>
    <row r="47" spans="1:17" x14ac:dyDescent="0.2">
      <c r="A47" s="503" t="s">
        <v>159</v>
      </c>
      <c r="B47" s="521">
        <v>22875</v>
      </c>
      <c r="C47" s="522">
        <v>5503</v>
      </c>
      <c r="D47" s="522">
        <v>6595</v>
      </c>
      <c r="E47" s="523">
        <v>2943</v>
      </c>
      <c r="F47" s="523">
        <v>4050</v>
      </c>
      <c r="G47" s="522">
        <v>10</v>
      </c>
      <c r="H47" s="524">
        <v>42120</v>
      </c>
      <c r="I47" s="448"/>
      <c r="J47" s="491" t="s">
        <v>38</v>
      </c>
      <c r="K47" s="525">
        <v>30351</v>
      </c>
      <c r="L47" s="526">
        <v>37972</v>
      </c>
      <c r="M47" s="526">
        <v>18994</v>
      </c>
      <c r="N47" s="527">
        <v>9327</v>
      </c>
      <c r="O47" s="527">
        <v>7072</v>
      </c>
      <c r="P47" s="526">
        <v>11</v>
      </c>
      <c r="Q47" s="528">
        <f t="shared" si="0"/>
        <v>103727</v>
      </c>
    </row>
    <row r="48" spans="1:17" x14ac:dyDescent="0.2">
      <c r="A48" s="503" t="s">
        <v>160</v>
      </c>
      <c r="B48" s="521">
        <v>11905</v>
      </c>
      <c r="C48" s="522">
        <v>2591</v>
      </c>
      <c r="D48" s="522">
        <v>3073</v>
      </c>
      <c r="E48" s="523">
        <v>1426</v>
      </c>
      <c r="F48" s="523">
        <v>2539</v>
      </c>
      <c r="G48" s="522">
        <v>6</v>
      </c>
      <c r="H48" s="524">
        <v>21585</v>
      </c>
      <c r="I48" s="448"/>
      <c r="J48" s="491" t="s">
        <v>39</v>
      </c>
      <c r="K48" s="525">
        <v>12472</v>
      </c>
      <c r="L48" s="526">
        <v>85441</v>
      </c>
      <c r="M48" s="526">
        <v>42270</v>
      </c>
      <c r="N48" s="527">
        <v>10141</v>
      </c>
      <c r="O48" s="527">
        <v>4490</v>
      </c>
      <c r="P48" s="526">
        <v>16</v>
      </c>
      <c r="Q48" s="528">
        <f t="shared" si="0"/>
        <v>154830</v>
      </c>
    </row>
    <row r="49" spans="1:17" ht="13.5" thickBot="1" x14ac:dyDescent="0.25">
      <c r="A49" s="503" t="s">
        <v>49</v>
      </c>
      <c r="B49" s="521">
        <v>6028</v>
      </c>
      <c r="C49" s="522">
        <v>1416</v>
      </c>
      <c r="D49" s="522">
        <v>2183</v>
      </c>
      <c r="E49" s="523">
        <v>779</v>
      </c>
      <c r="F49" s="523">
        <v>2073</v>
      </c>
      <c r="G49" s="522">
        <v>7</v>
      </c>
      <c r="H49" s="524">
        <v>12505</v>
      </c>
      <c r="I49" s="448"/>
      <c r="J49" s="491" t="s">
        <v>40</v>
      </c>
      <c r="K49" s="529">
        <v>6261</v>
      </c>
      <c r="L49" s="530">
        <v>150561</v>
      </c>
      <c r="M49" s="530">
        <v>74407</v>
      </c>
      <c r="N49" s="531">
        <v>8931</v>
      </c>
      <c r="O49" s="531">
        <v>1935</v>
      </c>
      <c r="P49" s="530">
        <v>73</v>
      </c>
      <c r="Q49" s="532">
        <f t="shared" si="0"/>
        <v>242168</v>
      </c>
    </row>
    <row r="50" spans="1:17" ht="13.5" thickTop="1" x14ac:dyDescent="0.2">
      <c r="A50" s="503" t="s">
        <v>50</v>
      </c>
      <c r="B50" s="521">
        <v>495</v>
      </c>
      <c r="C50" s="522">
        <v>167</v>
      </c>
      <c r="D50" s="522">
        <v>444</v>
      </c>
      <c r="E50" s="523">
        <v>104</v>
      </c>
      <c r="F50" s="523">
        <v>513</v>
      </c>
      <c r="G50" s="522">
        <v>0</v>
      </c>
      <c r="H50" s="524">
        <v>1724</v>
      </c>
      <c r="I50" s="448"/>
      <c r="J50" s="533" t="s">
        <v>99</v>
      </c>
      <c r="K50" s="534">
        <v>111072</v>
      </c>
      <c r="L50" s="535">
        <v>297841</v>
      </c>
      <c r="M50" s="535">
        <v>153536</v>
      </c>
      <c r="N50" s="536">
        <v>31886</v>
      </c>
      <c r="O50" s="536">
        <v>31730</v>
      </c>
      <c r="P50" s="535">
        <v>126</v>
      </c>
      <c r="Q50" s="537">
        <f t="shared" si="0"/>
        <v>626191</v>
      </c>
    </row>
    <row r="51" spans="1:17" x14ac:dyDescent="0.2">
      <c r="A51" s="503" t="s">
        <v>51</v>
      </c>
      <c r="B51" s="538">
        <v>183</v>
      </c>
      <c r="C51" s="539">
        <v>43</v>
      </c>
      <c r="D51" s="539">
        <v>367</v>
      </c>
      <c r="E51" s="540">
        <v>50</v>
      </c>
      <c r="F51" s="541">
        <v>368</v>
      </c>
      <c r="G51" s="542">
        <v>1</v>
      </c>
      <c r="H51" s="543">
        <v>1013</v>
      </c>
      <c r="I51" s="448"/>
      <c r="J51" s="448"/>
      <c r="K51" s="448"/>
      <c r="L51" s="448"/>
      <c r="M51" s="448"/>
      <c r="N51" s="448"/>
      <c r="O51" s="448"/>
      <c r="P51" s="448"/>
      <c r="Q51" s="448"/>
    </row>
    <row r="52" spans="1:17" ht="13.5" thickBot="1" x14ac:dyDescent="0.25">
      <c r="A52" s="503" t="s">
        <v>52</v>
      </c>
      <c r="B52" s="544">
        <v>45</v>
      </c>
      <c r="C52" s="545">
        <v>22</v>
      </c>
      <c r="D52" s="545">
        <v>157</v>
      </c>
      <c r="E52" s="546">
        <v>17</v>
      </c>
      <c r="F52" s="546">
        <v>130</v>
      </c>
      <c r="G52" s="545">
        <v>1</v>
      </c>
      <c r="H52" s="547">
        <v>372</v>
      </c>
      <c r="I52" s="448"/>
      <c r="J52" s="448"/>
      <c r="K52" s="448"/>
      <c r="L52" s="448"/>
      <c r="M52" s="448"/>
      <c r="N52" s="448"/>
      <c r="O52" s="448"/>
      <c r="P52" s="448"/>
      <c r="Q52" s="448"/>
    </row>
    <row r="53" spans="1:17" ht="13.5" thickTop="1" x14ac:dyDescent="0.2">
      <c r="A53" s="548" t="s">
        <v>99</v>
      </c>
      <c r="B53" s="549">
        <v>111072</v>
      </c>
      <c r="C53" s="550">
        <v>297841</v>
      </c>
      <c r="D53" s="550">
        <v>153536</v>
      </c>
      <c r="E53" s="551">
        <v>31886</v>
      </c>
      <c r="F53" s="551">
        <v>31730</v>
      </c>
      <c r="G53" s="550">
        <v>126</v>
      </c>
      <c r="H53" s="552">
        <v>639305</v>
      </c>
      <c r="I53" s="448"/>
      <c r="J53" s="448"/>
      <c r="K53" s="448"/>
      <c r="L53" s="448"/>
      <c r="M53" s="448"/>
      <c r="N53" s="448"/>
      <c r="O53" s="448"/>
      <c r="P53" s="448"/>
      <c r="Q53" s="448"/>
    </row>
    <row r="55" spans="1:17" x14ac:dyDescent="0.2">
      <c r="A55" s="480"/>
      <c r="B55" s="894" t="s">
        <v>162</v>
      </c>
      <c r="C55" s="894"/>
      <c r="D55" s="894"/>
      <c r="E55" s="894"/>
      <c r="F55" s="894"/>
      <c r="G55" s="894"/>
      <c r="H55" s="894"/>
      <c r="I55" s="448"/>
      <c r="J55" s="430"/>
      <c r="K55" s="894" t="s">
        <v>162</v>
      </c>
      <c r="L55" s="894"/>
      <c r="M55" s="894"/>
      <c r="N55" s="894"/>
      <c r="O55" s="894"/>
      <c r="P55" s="894"/>
      <c r="Q55" s="894"/>
    </row>
    <row r="56" spans="1:17" x14ac:dyDescent="0.2">
      <c r="A56" s="348"/>
      <c r="B56" s="896" t="s">
        <v>148</v>
      </c>
      <c r="C56" s="897"/>
      <c r="D56" s="897"/>
      <c r="E56" s="897"/>
      <c r="F56" s="897"/>
      <c r="G56" s="350"/>
      <c r="H56" s="483"/>
      <c r="I56" s="448"/>
      <c r="J56" s="348"/>
      <c r="K56" s="896" t="s">
        <v>148</v>
      </c>
      <c r="L56" s="897"/>
      <c r="M56" s="897"/>
      <c r="N56" s="897"/>
      <c r="O56" s="897"/>
      <c r="P56" s="898"/>
      <c r="Q56" s="483"/>
    </row>
    <row r="57" spans="1:17" ht="25.5" x14ac:dyDescent="0.2">
      <c r="A57" s="485" t="s">
        <v>149</v>
      </c>
      <c r="B57" s="486" t="s">
        <v>150</v>
      </c>
      <c r="C57" s="487" t="s">
        <v>151</v>
      </c>
      <c r="D57" s="487" t="s">
        <v>152</v>
      </c>
      <c r="E57" s="487" t="s">
        <v>153</v>
      </c>
      <c r="F57" s="487" t="s">
        <v>257</v>
      </c>
      <c r="G57" s="488" t="s">
        <v>258</v>
      </c>
      <c r="H57" s="489" t="s">
        <v>143</v>
      </c>
      <c r="I57" s="448"/>
      <c r="J57" s="485" t="s">
        <v>34</v>
      </c>
      <c r="K57" s="486" t="s">
        <v>150</v>
      </c>
      <c r="L57" s="487" t="s">
        <v>151</v>
      </c>
      <c r="M57" s="487" t="s">
        <v>152</v>
      </c>
      <c r="N57" s="487" t="s">
        <v>153</v>
      </c>
      <c r="O57" s="487" t="s">
        <v>257</v>
      </c>
      <c r="P57" s="488" t="s">
        <v>258</v>
      </c>
      <c r="Q57" s="489" t="s">
        <v>143</v>
      </c>
    </row>
    <row r="58" spans="1:17" x14ac:dyDescent="0.2">
      <c r="A58" s="503" t="s">
        <v>154</v>
      </c>
      <c r="B58" s="553">
        <v>10.201613</v>
      </c>
      <c r="C58" s="554">
        <v>490.09958699999999</v>
      </c>
      <c r="D58" s="554">
        <v>25.488223999999999</v>
      </c>
      <c r="E58" s="555">
        <v>1.323618</v>
      </c>
      <c r="F58" s="555">
        <v>4.9596220000000004</v>
      </c>
      <c r="G58" s="554">
        <v>0.14976999999999999</v>
      </c>
      <c r="H58" s="556">
        <v>536.71276699999999</v>
      </c>
      <c r="I58" s="448"/>
      <c r="J58" s="491" t="s">
        <v>124</v>
      </c>
      <c r="K58" s="553">
        <v>944.31360299999994</v>
      </c>
      <c r="L58" s="557">
        <v>96.518854000000005</v>
      </c>
      <c r="M58" s="557">
        <v>146.014476</v>
      </c>
      <c r="N58" s="558">
        <v>10.865176</v>
      </c>
      <c r="O58" s="558">
        <v>257.132024</v>
      </c>
      <c r="P58" s="557">
        <v>0.3</v>
      </c>
      <c r="Q58" s="559">
        <f t="shared" ref="Q58:Q66" si="1">SUM(K58:P58)</f>
        <v>1455.144133</v>
      </c>
    </row>
    <row r="59" spans="1:17" x14ac:dyDescent="0.2">
      <c r="A59" s="503" t="s">
        <v>155</v>
      </c>
      <c r="B59" s="560">
        <v>58.298633000000002</v>
      </c>
      <c r="C59" s="561">
        <v>1253.1700390000001</v>
      </c>
      <c r="D59" s="561">
        <v>342.26767699999999</v>
      </c>
      <c r="E59" s="562">
        <v>10.852755</v>
      </c>
      <c r="F59" s="562">
        <v>23.761029000000001</v>
      </c>
      <c r="G59" s="561">
        <v>0.62605200000000005</v>
      </c>
      <c r="H59" s="563">
        <v>1746.2926239999999</v>
      </c>
      <c r="I59" s="448"/>
      <c r="J59" s="491" t="s">
        <v>125</v>
      </c>
      <c r="K59" s="564">
        <v>1317.778137</v>
      </c>
      <c r="L59" s="565">
        <v>108.143547</v>
      </c>
      <c r="M59" s="565">
        <v>182.38681500000001</v>
      </c>
      <c r="N59" s="566">
        <v>16.883008</v>
      </c>
      <c r="O59" s="566">
        <v>389.44084900000001</v>
      </c>
      <c r="P59" s="565">
        <v>9.7000060000000001</v>
      </c>
      <c r="Q59" s="567">
        <f t="shared" si="1"/>
        <v>2024.3323620000001</v>
      </c>
    </row>
    <row r="60" spans="1:17" x14ac:dyDescent="0.2">
      <c r="A60" s="503" t="s">
        <v>156</v>
      </c>
      <c r="B60" s="560">
        <v>168.71560199999999</v>
      </c>
      <c r="C60" s="561">
        <v>1346.5583340000001</v>
      </c>
      <c r="D60" s="561">
        <v>1208.921867</v>
      </c>
      <c r="E60" s="562">
        <v>74.897568000000007</v>
      </c>
      <c r="F60" s="562">
        <v>95.460324</v>
      </c>
      <c r="G60" s="561">
        <v>0.51392300000000002</v>
      </c>
      <c r="H60" s="563">
        <v>3011.2864020000002</v>
      </c>
      <c r="I60" s="448"/>
      <c r="J60" s="491" t="s">
        <v>126</v>
      </c>
      <c r="K60" s="564">
        <v>1678.5161880000001</v>
      </c>
      <c r="L60" s="565">
        <v>126.29644999999999</v>
      </c>
      <c r="M60" s="565">
        <v>252.138229</v>
      </c>
      <c r="N60" s="566">
        <v>69.964253999999997</v>
      </c>
      <c r="O60" s="566">
        <v>539.505585</v>
      </c>
      <c r="P60" s="565">
        <v>2.8250000000000002</v>
      </c>
      <c r="Q60" s="567">
        <f t="shared" si="1"/>
        <v>2669.2457059999997</v>
      </c>
    </row>
    <row r="61" spans="1:17" x14ac:dyDescent="0.2">
      <c r="A61" s="503" t="s">
        <v>157</v>
      </c>
      <c r="B61" s="560">
        <v>733.785529</v>
      </c>
      <c r="C61" s="561">
        <v>1677.9129929999999</v>
      </c>
      <c r="D61" s="561">
        <v>2493.5082729999999</v>
      </c>
      <c r="E61" s="562">
        <v>788.20697600000005</v>
      </c>
      <c r="F61" s="562">
        <v>332.79074000000003</v>
      </c>
      <c r="G61" s="561">
        <v>1.062554</v>
      </c>
      <c r="H61" s="563">
        <v>6180.3120799999997</v>
      </c>
      <c r="I61" s="448"/>
      <c r="J61" s="491" t="s">
        <v>127</v>
      </c>
      <c r="K61" s="564">
        <v>3992.3000510000002</v>
      </c>
      <c r="L61" s="565">
        <v>289.40167300000002</v>
      </c>
      <c r="M61" s="565">
        <v>1135.2663829999999</v>
      </c>
      <c r="N61" s="566">
        <v>167.998772</v>
      </c>
      <c r="O61" s="566">
        <v>1469.676044</v>
      </c>
      <c r="P61" s="565">
        <v>0.99975099999999995</v>
      </c>
      <c r="Q61" s="567">
        <f t="shared" si="1"/>
        <v>7055.6426740000006</v>
      </c>
    </row>
    <row r="62" spans="1:17" x14ac:dyDescent="0.2">
      <c r="A62" s="503" t="s">
        <v>158</v>
      </c>
      <c r="B62" s="560">
        <v>5454.6336110000002</v>
      </c>
      <c r="C62" s="561">
        <v>2857.113261</v>
      </c>
      <c r="D62" s="561">
        <v>4074.937195</v>
      </c>
      <c r="E62" s="562">
        <v>1305.7172849999999</v>
      </c>
      <c r="F62" s="562">
        <v>1339.5240839999999</v>
      </c>
      <c r="G62" s="561">
        <v>6.056902</v>
      </c>
      <c r="H62" s="563">
        <v>15171.087439000001</v>
      </c>
      <c r="I62" s="448"/>
      <c r="J62" s="491" t="s">
        <v>128</v>
      </c>
      <c r="K62" s="564">
        <v>12207.637601</v>
      </c>
      <c r="L62" s="565">
        <v>935.45298600000001</v>
      </c>
      <c r="M62" s="565">
        <v>4725.8720670000002</v>
      </c>
      <c r="N62" s="566">
        <v>1144.759337</v>
      </c>
      <c r="O62" s="566">
        <v>6929.8781989999998</v>
      </c>
      <c r="P62" s="565">
        <v>15.125</v>
      </c>
      <c r="Q62" s="567">
        <f t="shared" si="1"/>
        <v>25958.725190000001</v>
      </c>
    </row>
    <row r="63" spans="1:17" x14ac:dyDescent="0.2">
      <c r="A63" s="503" t="s">
        <v>159</v>
      </c>
      <c r="B63" s="560">
        <v>6448.8184869999995</v>
      </c>
      <c r="C63" s="561">
        <v>1756.070757</v>
      </c>
      <c r="D63" s="561">
        <v>2020.0236130000001</v>
      </c>
      <c r="E63" s="562">
        <v>900.42528200000004</v>
      </c>
      <c r="F63" s="562">
        <v>1258.7017699999999</v>
      </c>
      <c r="G63" s="561">
        <v>2.9503629999999998</v>
      </c>
      <c r="H63" s="563">
        <v>12429.236858</v>
      </c>
      <c r="I63" s="448"/>
      <c r="J63" s="491" t="s">
        <v>38</v>
      </c>
      <c r="K63" s="564">
        <v>7385.1624229999998</v>
      </c>
      <c r="L63" s="565">
        <v>1708.1896730000001</v>
      </c>
      <c r="M63" s="565">
        <v>3344.2738039999999</v>
      </c>
      <c r="N63" s="566">
        <v>2257.8281149999998</v>
      </c>
      <c r="O63" s="566">
        <v>2548.8801480000002</v>
      </c>
      <c r="P63" s="565">
        <v>2.6261730000000001</v>
      </c>
      <c r="Q63" s="567">
        <f t="shared" si="1"/>
        <v>17246.960336</v>
      </c>
    </row>
    <row r="64" spans="1:17" x14ac:dyDescent="0.2">
      <c r="A64" s="503" t="s">
        <v>160</v>
      </c>
      <c r="B64" s="560">
        <v>6516.7085550000002</v>
      </c>
      <c r="C64" s="561">
        <v>1615.584744</v>
      </c>
      <c r="D64" s="561">
        <v>1798.8817019999999</v>
      </c>
      <c r="E64" s="562">
        <v>841.30511899999999</v>
      </c>
      <c r="F64" s="562">
        <v>1522.700331</v>
      </c>
      <c r="G64" s="561">
        <v>3.0640610000000001</v>
      </c>
      <c r="H64" s="563">
        <v>12324.138397999999</v>
      </c>
      <c r="I64" s="448"/>
      <c r="J64" s="491" t="s">
        <v>39</v>
      </c>
      <c r="K64" s="564">
        <v>1607.850741</v>
      </c>
      <c r="L64" s="565">
        <v>4228.8910100000003</v>
      </c>
      <c r="M64" s="565">
        <v>4582.1804069999998</v>
      </c>
      <c r="N64" s="566">
        <v>1411.658547</v>
      </c>
      <c r="O64" s="566">
        <v>481.418047</v>
      </c>
      <c r="P64" s="565">
        <v>6.2886329999999999</v>
      </c>
      <c r="Q64" s="567">
        <f t="shared" si="1"/>
        <v>12318.287385</v>
      </c>
    </row>
    <row r="65" spans="1:19" ht="13.5" thickBot="1" x14ac:dyDescent="0.25">
      <c r="A65" s="503" t="s">
        <v>49</v>
      </c>
      <c r="B65" s="560">
        <v>7267.6743720000004</v>
      </c>
      <c r="C65" s="561">
        <v>1853.678981</v>
      </c>
      <c r="D65" s="561">
        <v>2821.9125739999999</v>
      </c>
      <c r="E65" s="562">
        <v>1012.210933</v>
      </c>
      <c r="F65" s="562">
        <v>2762.0313030000002</v>
      </c>
      <c r="G65" s="561">
        <v>8.1999999999999993</v>
      </c>
      <c r="H65" s="563">
        <v>15748.006775</v>
      </c>
      <c r="I65" s="448"/>
      <c r="J65" s="491" t="s">
        <v>40</v>
      </c>
      <c r="K65" s="568">
        <v>680.84390299999995</v>
      </c>
      <c r="L65" s="569">
        <v>6442.3245889999998</v>
      </c>
      <c r="M65" s="569">
        <v>5803.6545550000001</v>
      </c>
      <c r="N65" s="570">
        <v>747.078847</v>
      </c>
      <c r="O65" s="570">
        <v>139.67778100000001</v>
      </c>
      <c r="P65" s="569">
        <v>6.2590620000000001</v>
      </c>
      <c r="Q65" s="571">
        <f t="shared" si="1"/>
        <v>13819.838737</v>
      </c>
      <c r="R65" s="448"/>
      <c r="S65" s="448"/>
    </row>
    <row r="66" spans="1:19" ht="13.5" thickTop="1" x14ac:dyDescent="0.2">
      <c r="A66" s="503" t="s">
        <v>50</v>
      </c>
      <c r="B66" s="560">
        <v>1514.2819380000001</v>
      </c>
      <c r="C66" s="561">
        <v>549.37306899999999</v>
      </c>
      <c r="D66" s="561">
        <v>1410.9895939999999</v>
      </c>
      <c r="E66" s="562">
        <v>330.42678000000001</v>
      </c>
      <c r="F66" s="562">
        <v>1677.4741100000001</v>
      </c>
      <c r="G66" s="561">
        <v>0</v>
      </c>
      <c r="H66" s="563">
        <v>5486.3749680000001</v>
      </c>
      <c r="I66" s="448"/>
      <c r="J66" s="533" t="s">
        <v>99</v>
      </c>
      <c r="K66" s="572">
        <v>29814.402646999999</v>
      </c>
      <c r="L66" s="573">
        <v>13935.218782</v>
      </c>
      <c r="M66" s="573">
        <v>20171.786735999998</v>
      </c>
      <c r="N66" s="574">
        <v>5827.0360559999999</v>
      </c>
      <c r="O66" s="574">
        <v>12755.608677</v>
      </c>
      <c r="P66" s="573">
        <v>44.123624999999997</v>
      </c>
      <c r="Q66" s="575">
        <f t="shared" si="1"/>
        <v>82548.176522999987</v>
      </c>
      <c r="R66" s="448"/>
      <c r="S66" s="576"/>
    </row>
    <row r="67" spans="1:19" x14ac:dyDescent="0.2">
      <c r="A67" s="503" t="s">
        <v>51</v>
      </c>
      <c r="B67" s="577">
        <v>1006.284307</v>
      </c>
      <c r="C67" s="578">
        <v>267.29270300000002</v>
      </c>
      <c r="D67" s="578">
        <v>2060.573519</v>
      </c>
      <c r="E67" s="579">
        <v>309.64120800000001</v>
      </c>
      <c r="F67" s="580">
        <v>2078.066703</v>
      </c>
      <c r="G67" s="581">
        <v>9</v>
      </c>
      <c r="H67" s="582">
        <v>5735.9584400000003</v>
      </c>
      <c r="I67" s="448"/>
      <c r="J67" s="448"/>
      <c r="K67" s="448"/>
      <c r="L67" s="448"/>
      <c r="M67" s="448"/>
      <c r="N67" s="448"/>
      <c r="O67" s="448"/>
      <c r="P67" s="448"/>
      <c r="Q67" s="448"/>
      <c r="R67" s="448"/>
      <c r="S67" s="448"/>
    </row>
    <row r="68" spans="1:19" ht="13.5" thickBot="1" x14ac:dyDescent="0.25">
      <c r="A68" s="503" t="s">
        <v>52</v>
      </c>
      <c r="B68" s="583">
        <v>635</v>
      </c>
      <c r="C68" s="584">
        <v>268.36431399999998</v>
      </c>
      <c r="D68" s="584">
        <v>1914.282498</v>
      </c>
      <c r="E68" s="585">
        <v>252.02853200000001</v>
      </c>
      <c r="F68" s="585">
        <v>1660.138661</v>
      </c>
      <c r="G68" s="584">
        <v>12.5</v>
      </c>
      <c r="H68" s="586">
        <v>4742.3140050000002</v>
      </c>
      <c r="I68" s="448"/>
      <c r="J68" s="448"/>
      <c r="K68" s="448"/>
      <c r="L68" s="448"/>
      <c r="M68" s="448"/>
      <c r="N68" s="448"/>
      <c r="O68" s="448"/>
      <c r="P68" s="448"/>
      <c r="Q68" s="448"/>
      <c r="R68" s="448"/>
      <c r="S68" s="448"/>
    </row>
    <row r="69" spans="1:19" ht="13.5" thickTop="1" x14ac:dyDescent="0.2">
      <c r="A69" s="548" t="s">
        <v>99</v>
      </c>
      <c r="B69" s="572">
        <v>29814.402646999999</v>
      </c>
      <c r="C69" s="573">
        <v>13935.218782</v>
      </c>
      <c r="D69" s="573">
        <v>20171.786735999998</v>
      </c>
      <c r="E69" s="574">
        <v>5827.0360559999999</v>
      </c>
      <c r="F69" s="574">
        <v>12755.608677</v>
      </c>
      <c r="G69" s="573">
        <v>44.123624999999997</v>
      </c>
      <c r="H69" s="575">
        <v>83111.720755999995</v>
      </c>
      <c r="I69" s="448"/>
      <c r="J69" s="448"/>
      <c r="K69" s="448"/>
      <c r="L69" s="448"/>
      <c r="M69" s="448"/>
      <c r="N69" s="448"/>
      <c r="O69" s="448"/>
      <c r="P69" s="448"/>
      <c r="Q69" s="448"/>
      <c r="R69" s="448"/>
      <c r="S69" s="448"/>
    </row>
    <row r="70" spans="1:19" x14ac:dyDescent="0.2">
      <c r="A70" s="448"/>
      <c r="B70" s="316"/>
      <c r="C70" s="448"/>
      <c r="D70" s="448"/>
      <c r="E70" s="448"/>
      <c r="F70" s="448"/>
      <c r="G70" s="448"/>
      <c r="H70" s="448"/>
      <c r="I70" s="448"/>
      <c r="J70" s="448"/>
      <c r="K70" s="448"/>
      <c r="L70" s="448"/>
      <c r="M70" s="448"/>
      <c r="N70" s="448"/>
      <c r="O70" s="448"/>
      <c r="P70" s="448"/>
      <c r="Q70" s="448"/>
      <c r="R70" s="448"/>
      <c r="S70" s="448"/>
    </row>
    <row r="72" spans="1:19" x14ac:dyDescent="0.2">
      <c r="A72" s="448"/>
      <c r="B72" s="470"/>
      <c r="C72" s="448"/>
      <c r="D72" s="448"/>
      <c r="E72" s="448"/>
      <c r="F72" s="448"/>
      <c r="G72" s="448"/>
      <c r="H72" s="448"/>
      <c r="I72" s="448"/>
      <c r="J72" s="448"/>
      <c r="K72" s="448"/>
      <c r="L72" s="448"/>
      <c r="M72" s="448"/>
      <c r="N72" s="448"/>
      <c r="O72" s="448"/>
      <c r="P72" s="448"/>
      <c r="Q72" s="448"/>
      <c r="R72" s="448"/>
      <c r="S72" s="448"/>
    </row>
  </sheetData>
  <mergeCells count="21">
    <mergeCell ref="B56:F56"/>
    <mergeCell ref="K56:P56"/>
    <mergeCell ref="B39:H39"/>
    <mergeCell ref="K39:Q39"/>
    <mergeCell ref="B40:F40"/>
    <mergeCell ref="K40:P40"/>
    <mergeCell ref="B55:H55"/>
    <mergeCell ref="K55:Q55"/>
    <mergeCell ref="B8:F8"/>
    <mergeCell ref="K8:O8"/>
    <mergeCell ref="B23:H23"/>
    <mergeCell ref="K23:Q23"/>
    <mergeCell ref="B24:F24"/>
    <mergeCell ref="K24:O24"/>
    <mergeCell ref="B7:H7"/>
    <mergeCell ref="K7:Q7"/>
    <mergeCell ref="A1:Q1"/>
    <mergeCell ref="A2:Q2"/>
    <mergeCell ref="A3:Q3"/>
    <mergeCell ref="A4:Q4"/>
    <mergeCell ref="A5:Q5"/>
  </mergeCells>
  <printOptions horizontalCentered="1" verticalCentered="1"/>
  <pageMargins left="0.25" right="0.25" top="0.25" bottom="0.25" header="0.05" footer="0.05"/>
  <pageSetup scale="58" orientation="landscape" r:id="rId1"/>
  <rowBreaks count="1" manualBreakCount="1">
    <brk id="5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8"/>
  <sheetViews>
    <sheetView zoomScaleNormal="100" workbookViewId="0"/>
  </sheetViews>
  <sheetFormatPr defaultColWidth="9.140625" defaultRowHeight="12.75" x14ac:dyDescent="0.2"/>
  <cols>
    <col min="1" max="1" width="12.28515625" style="1" bestFit="1" customWidth="1"/>
    <col min="2" max="2" width="17.5703125" style="10" bestFit="1" customWidth="1"/>
    <col min="3" max="3" width="11.28515625" style="10" bestFit="1" customWidth="1"/>
    <col min="4" max="4" width="13.28515625" style="10" bestFit="1" customWidth="1"/>
    <col min="5" max="5" width="10.5703125" style="8" bestFit="1" customWidth="1"/>
    <col min="6" max="7" width="13.7109375" style="7" bestFit="1" customWidth="1"/>
    <col min="8" max="8" width="10.5703125" style="8" bestFit="1" customWidth="1"/>
    <col min="9" max="9" width="10.85546875" style="67" bestFit="1" customWidth="1"/>
    <col min="10" max="10" width="9.85546875" style="67" bestFit="1" customWidth="1"/>
    <col min="11" max="11" width="17.5703125" style="7" bestFit="1" customWidth="1"/>
    <col min="12" max="12" width="9.85546875" style="8" bestFit="1" customWidth="1"/>
    <col min="13" max="13" width="9.85546875" style="9" bestFit="1" customWidth="1"/>
    <col min="14" max="256" width="9.140625" style="2"/>
    <col min="257" max="257" width="14.28515625" style="2" customWidth="1"/>
    <col min="258" max="258" width="18.42578125" style="2" customWidth="1"/>
    <col min="259" max="259" width="13.5703125" style="2" bestFit="1" customWidth="1"/>
    <col min="260" max="260" width="13.5703125" style="2" customWidth="1"/>
    <col min="261" max="261" width="10.85546875" style="2" customWidth="1"/>
    <col min="262" max="262" width="13.7109375" style="2" customWidth="1"/>
    <col min="263" max="263" width="13.5703125" style="2" customWidth="1"/>
    <col min="264" max="264" width="11.85546875" style="2" customWidth="1"/>
    <col min="265" max="265" width="12" style="2" customWidth="1"/>
    <col min="266" max="267" width="13" style="2" customWidth="1"/>
    <col min="268" max="268" width="14.140625" style="2" customWidth="1"/>
    <col min="269" max="269" width="12" style="2" customWidth="1"/>
    <col min="270" max="512" width="9.140625" style="2"/>
    <col min="513" max="513" width="14.28515625" style="2" customWidth="1"/>
    <col min="514" max="514" width="18.42578125" style="2" customWidth="1"/>
    <col min="515" max="515" width="13.5703125" style="2" bestFit="1" customWidth="1"/>
    <col min="516" max="516" width="13.5703125" style="2" customWidth="1"/>
    <col min="517" max="517" width="10.85546875" style="2" customWidth="1"/>
    <col min="518" max="518" width="13.7109375" style="2" customWidth="1"/>
    <col min="519" max="519" width="13.5703125" style="2" customWidth="1"/>
    <col min="520" max="520" width="11.85546875" style="2" customWidth="1"/>
    <col min="521" max="521" width="12" style="2" customWidth="1"/>
    <col min="522" max="523" width="13" style="2" customWidth="1"/>
    <col min="524" max="524" width="14.140625" style="2" customWidth="1"/>
    <col min="525" max="525" width="12" style="2" customWidth="1"/>
    <col min="526" max="768" width="9.140625" style="2"/>
    <col min="769" max="769" width="14.28515625" style="2" customWidth="1"/>
    <col min="770" max="770" width="18.42578125" style="2" customWidth="1"/>
    <col min="771" max="771" width="13.5703125" style="2" bestFit="1" customWidth="1"/>
    <col min="772" max="772" width="13.5703125" style="2" customWidth="1"/>
    <col min="773" max="773" width="10.85546875" style="2" customWidth="1"/>
    <col min="774" max="774" width="13.7109375" style="2" customWidth="1"/>
    <col min="775" max="775" width="13.5703125" style="2" customWidth="1"/>
    <col min="776" max="776" width="11.85546875" style="2" customWidth="1"/>
    <col min="777" max="777" width="12" style="2" customWidth="1"/>
    <col min="778" max="779" width="13" style="2" customWidth="1"/>
    <col min="780" max="780" width="14.140625" style="2" customWidth="1"/>
    <col min="781" max="781" width="12" style="2" customWidth="1"/>
    <col min="782" max="1024" width="9.140625" style="2"/>
    <col min="1025" max="1025" width="14.28515625" style="2" customWidth="1"/>
    <col min="1026" max="1026" width="18.42578125" style="2" customWidth="1"/>
    <col min="1027" max="1027" width="13.5703125" style="2" bestFit="1" customWidth="1"/>
    <col min="1028" max="1028" width="13.5703125" style="2" customWidth="1"/>
    <col min="1029" max="1029" width="10.85546875" style="2" customWidth="1"/>
    <col min="1030" max="1030" width="13.7109375" style="2" customWidth="1"/>
    <col min="1031" max="1031" width="13.5703125" style="2" customWidth="1"/>
    <col min="1032" max="1032" width="11.85546875" style="2" customWidth="1"/>
    <col min="1033" max="1033" width="12" style="2" customWidth="1"/>
    <col min="1034" max="1035" width="13" style="2" customWidth="1"/>
    <col min="1036" max="1036" width="14.140625" style="2" customWidth="1"/>
    <col min="1037" max="1037" width="12" style="2" customWidth="1"/>
    <col min="1038" max="1280" width="9.140625" style="2"/>
    <col min="1281" max="1281" width="14.28515625" style="2" customWidth="1"/>
    <col min="1282" max="1282" width="18.42578125" style="2" customWidth="1"/>
    <col min="1283" max="1283" width="13.5703125" style="2" bestFit="1" customWidth="1"/>
    <col min="1284" max="1284" width="13.5703125" style="2" customWidth="1"/>
    <col min="1285" max="1285" width="10.85546875" style="2" customWidth="1"/>
    <col min="1286" max="1286" width="13.7109375" style="2" customWidth="1"/>
    <col min="1287" max="1287" width="13.5703125" style="2" customWidth="1"/>
    <col min="1288" max="1288" width="11.85546875" style="2" customWidth="1"/>
    <col min="1289" max="1289" width="12" style="2" customWidth="1"/>
    <col min="1290" max="1291" width="13" style="2" customWidth="1"/>
    <col min="1292" max="1292" width="14.140625" style="2" customWidth="1"/>
    <col min="1293" max="1293" width="12" style="2" customWidth="1"/>
    <col min="1294" max="1536" width="9.140625" style="2"/>
    <col min="1537" max="1537" width="14.28515625" style="2" customWidth="1"/>
    <col min="1538" max="1538" width="18.42578125" style="2" customWidth="1"/>
    <col min="1539" max="1539" width="13.5703125" style="2" bestFit="1" customWidth="1"/>
    <col min="1540" max="1540" width="13.5703125" style="2" customWidth="1"/>
    <col min="1541" max="1541" width="10.85546875" style="2" customWidth="1"/>
    <col min="1542" max="1542" width="13.7109375" style="2" customWidth="1"/>
    <col min="1543" max="1543" width="13.5703125" style="2" customWidth="1"/>
    <col min="1544" max="1544" width="11.85546875" style="2" customWidth="1"/>
    <col min="1545" max="1545" width="12" style="2" customWidth="1"/>
    <col min="1546" max="1547" width="13" style="2" customWidth="1"/>
    <col min="1548" max="1548" width="14.140625" style="2" customWidth="1"/>
    <col min="1549" max="1549" width="12" style="2" customWidth="1"/>
    <col min="1550" max="1792" width="9.140625" style="2"/>
    <col min="1793" max="1793" width="14.28515625" style="2" customWidth="1"/>
    <col min="1794" max="1794" width="18.42578125" style="2" customWidth="1"/>
    <col min="1795" max="1795" width="13.5703125" style="2" bestFit="1" customWidth="1"/>
    <col min="1796" max="1796" width="13.5703125" style="2" customWidth="1"/>
    <col min="1797" max="1797" width="10.85546875" style="2" customWidth="1"/>
    <col min="1798" max="1798" width="13.7109375" style="2" customWidth="1"/>
    <col min="1799" max="1799" width="13.5703125" style="2" customWidth="1"/>
    <col min="1800" max="1800" width="11.85546875" style="2" customWidth="1"/>
    <col min="1801" max="1801" width="12" style="2" customWidth="1"/>
    <col min="1802" max="1803" width="13" style="2" customWidth="1"/>
    <col min="1804" max="1804" width="14.140625" style="2" customWidth="1"/>
    <col min="1805" max="1805" width="12" style="2" customWidth="1"/>
    <col min="1806" max="2048" width="9.140625" style="2"/>
    <col min="2049" max="2049" width="14.28515625" style="2" customWidth="1"/>
    <col min="2050" max="2050" width="18.42578125" style="2" customWidth="1"/>
    <col min="2051" max="2051" width="13.5703125" style="2" bestFit="1" customWidth="1"/>
    <col min="2052" max="2052" width="13.5703125" style="2" customWidth="1"/>
    <col min="2053" max="2053" width="10.85546875" style="2" customWidth="1"/>
    <col min="2054" max="2054" width="13.7109375" style="2" customWidth="1"/>
    <col min="2055" max="2055" width="13.5703125" style="2" customWidth="1"/>
    <col min="2056" max="2056" width="11.85546875" style="2" customWidth="1"/>
    <col min="2057" max="2057" width="12" style="2" customWidth="1"/>
    <col min="2058" max="2059" width="13" style="2" customWidth="1"/>
    <col min="2060" max="2060" width="14.140625" style="2" customWidth="1"/>
    <col min="2061" max="2061" width="12" style="2" customWidth="1"/>
    <col min="2062" max="2304" width="9.140625" style="2"/>
    <col min="2305" max="2305" width="14.28515625" style="2" customWidth="1"/>
    <col min="2306" max="2306" width="18.42578125" style="2" customWidth="1"/>
    <col min="2307" max="2307" width="13.5703125" style="2" bestFit="1" customWidth="1"/>
    <col min="2308" max="2308" width="13.5703125" style="2" customWidth="1"/>
    <col min="2309" max="2309" width="10.85546875" style="2" customWidth="1"/>
    <col min="2310" max="2310" width="13.7109375" style="2" customWidth="1"/>
    <col min="2311" max="2311" width="13.5703125" style="2" customWidth="1"/>
    <col min="2312" max="2312" width="11.85546875" style="2" customWidth="1"/>
    <col min="2313" max="2313" width="12" style="2" customWidth="1"/>
    <col min="2314" max="2315" width="13" style="2" customWidth="1"/>
    <col min="2316" max="2316" width="14.140625" style="2" customWidth="1"/>
    <col min="2317" max="2317" width="12" style="2" customWidth="1"/>
    <col min="2318" max="2560" width="9.140625" style="2"/>
    <col min="2561" max="2561" width="14.28515625" style="2" customWidth="1"/>
    <col min="2562" max="2562" width="18.42578125" style="2" customWidth="1"/>
    <col min="2563" max="2563" width="13.5703125" style="2" bestFit="1" customWidth="1"/>
    <col min="2564" max="2564" width="13.5703125" style="2" customWidth="1"/>
    <col min="2565" max="2565" width="10.85546875" style="2" customWidth="1"/>
    <col min="2566" max="2566" width="13.7109375" style="2" customWidth="1"/>
    <col min="2567" max="2567" width="13.5703125" style="2" customWidth="1"/>
    <col min="2568" max="2568" width="11.85546875" style="2" customWidth="1"/>
    <col min="2569" max="2569" width="12" style="2" customWidth="1"/>
    <col min="2570" max="2571" width="13" style="2" customWidth="1"/>
    <col min="2572" max="2572" width="14.140625" style="2" customWidth="1"/>
    <col min="2573" max="2573" width="12" style="2" customWidth="1"/>
    <col min="2574" max="2816" width="9.140625" style="2"/>
    <col min="2817" max="2817" width="14.28515625" style="2" customWidth="1"/>
    <col min="2818" max="2818" width="18.42578125" style="2" customWidth="1"/>
    <col min="2819" max="2819" width="13.5703125" style="2" bestFit="1" customWidth="1"/>
    <col min="2820" max="2820" width="13.5703125" style="2" customWidth="1"/>
    <col min="2821" max="2821" width="10.85546875" style="2" customWidth="1"/>
    <col min="2822" max="2822" width="13.7109375" style="2" customWidth="1"/>
    <col min="2823" max="2823" width="13.5703125" style="2" customWidth="1"/>
    <col min="2824" max="2824" width="11.85546875" style="2" customWidth="1"/>
    <col min="2825" max="2825" width="12" style="2" customWidth="1"/>
    <col min="2826" max="2827" width="13" style="2" customWidth="1"/>
    <col min="2828" max="2828" width="14.140625" style="2" customWidth="1"/>
    <col min="2829" max="2829" width="12" style="2" customWidth="1"/>
    <col min="2830" max="3072" width="9.140625" style="2"/>
    <col min="3073" max="3073" width="14.28515625" style="2" customWidth="1"/>
    <col min="3074" max="3074" width="18.42578125" style="2" customWidth="1"/>
    <col min="3075" max="3075" width="13.5703125" style="2" bestFit="1" customWidth="1"/>
    <col min="3076" max="3076" width="13.5703125" style="2" customWidth="1"/>
    <col min="3077" max="3077" width="10.85546875" style="2" customWidth="1"/>
    <col min="3078" max="3078" width="13.7109375" style="2" customWidth="1"/>
    <col min="3079" max="3079" width="13.5703125" style="2" customWidth="1"/>
    <col min="3080" max="3080" width="11.85546875" style="2" customWidth="1"/>
    <col min="3081" max="3081" width="12" style="2" customWidth="1"/>
    <col min="3082" max="3083" width="13" style="2" customWidth="1"/>
    <col min="3084" max="3084" width="14.140625" style="2" customWidth="1"/>
    <col min="3085" max="3085" width="12" style="2" customWidth="1"/>
    <col min="3086" max="3328" width="9.140625" style="2"/>
    <col min="3329" max="3329" width="14.28515625" style="2" customWidth="1"/>
    <col min="3330" max="3330" width="18.42578125" style="2" customWidth="1"/>
    <col min="3331" max="3331" width="13.5703125" style="2" bestFit="1" customWidth="1"/>
    <col min="3332" max="3332" width="13.5703125" style="2" customWidth="1"/>
    <col min="3333" max="3333" width="10.85546875" style="2" customWidth="1"/>
    <col min="3334" max="3334" width="13.7109375" style="2" customWidth="1"/>
    <col min="3335" max="3335" width="13.5703125" style="2" customWidth="1"/>
    <col min="3336" max="3336" width="11.85546875" style="2" customWidth="1"/>
    <col min="3337" max="3337" width="12" style="2" customWidth="1"/>
    <col min="3338" max="3339" width="13" style="2" customWidth="1"/>
    <col min="3340" max="3340" width="14.140625" style="2" customWidth="1"/>
    <col min="3341" max="3341" width="12" style="2" customWidth="1"/>
    <col min="3342" max="3584" width="9.140625" style="2"/>
    <col min="3585" max="3585" width="14.28515625" style="2" customWidth="1"/>
    <col min="3586" max="3586" width="18.42578125" style="2" customWidth="1"/>
    <col min="3587" max="3587" width="13.5703125" style="2" bestFit="1" customWidth="1"/>
    <col min="3588" max="3588" width="13.5703125" style="2" customWidth="1"/>
    <col min="3589" max="3589" width="10.85546875" style="2" customWidth="1"/>
    <col min="3590" max="3590" width="13.7109375" style="2" customWidth="1"/>
    <col min="3591" max="3591" width="13.5703125" style="2" customWidth="1"/>
    <col min="3592" max="3592" width="11.85546875" style="2" customWidth="1"/>
    <col min="3593" max="3593" width="12" style="2" customWidth="1"/>
    <col min="3594" max="3595" width="13" style="2" customWidth="1"/>
    <col min="3596" max="3596" width="14.140625" style="2" customWidth="1"/>
    <col min="3597" max="3597" width="12" style="2" customWidth="1"/>
    <col min="3598" max="3840" width="9.140625" style="2"/>
    <col min="3841" max="3841" width="14.28515625" style="2" customWidth="1"/>
    <col min="3842" max="3842" width="18.42578125" style="2" customWidth="1"/>
    <col min="3843" max="3843" width="13.5703125" style="2" bestFit="1" customWidth="1"/>
    <col min="3844" max="3844" width="13.5703125" style="2" customWidth="1"/>
    <col min="3845" max="3845" width="10.85546875" style="2" customWidth="1"/>
    <col min="3846" max="3846" width="13.7109375" style="2" customWidth="1"/>
    <col min="3847" max="3847" width="13.5703125" style="2" customWidth="1"/>
    <col min="3848" max="3848" width="11.85546875" style="2" customWidth="1"/>
    <col min="3849" max="3849" width="12" style="2" customWidth="1"/>
    <col min="3850" max="3851" width="13" style="2" customWidth="1"/>
    <col min="3852" max="3852" width="14.140625" style="2" customWidth="1"/>
    <col min="3853" max="3853" width="12" style="2" customWidth="1"/>
    <col min="3854" max="4096" width="9.140625" style="2"/>
    <col min="4097" max="4097" width="14.28515625" style="2" customWidth="1"/>
    <col min="4098" max="4098" width="18.42578125" style="2" customWidth="1"/>
    <col min="4099" max="4099" width="13.5703125" style="2" bestFit="1" customWidth="1"/>
    <col min="4100" max="4100" width="13.5703125" style="2" customWidth="1"/>
    <col min="4101" max="4101" width="10.85546875" style="2" customWidth="1"/>
    <col min="4102" max="4102" width="13.7109375" style="2" customWidth="1"/>
    <col min="4103" max="4103" width="13.5703125" style="2" customWidth="1"/>
    <col min="4104" max="4104" width="11.85546875" style="2" customWidth="1"/>
    <col min="4105" max="4105" width="12" style="2" customWidth="1"/>
    <col min="4106" max="4107" width="13" style="2" customWidth="1"/>
    <col min="4108" max="4108" width="14.140625" style="2" customWidth="1"/>
    <col min="4109" max="4109" width="12" style="2" customWidth="1"/>
    <col min="4110" max="4352" width="9.140625" style="2"/>
    <col min="4353" max="4353" width="14.28515625" style="2" customWidth="1"/>
    <col min="4354" max="4354" width="18.42578125" style="2" customWidth="1"/>
    <col min="4355" max="4355" width="13.5703125" style="2" bestFit="1" customWidth="1"/>
    <col min="4356" max="4356" width="13.5703125" style="2" customWidth="1"/>
    <col min="4357" max="4357" width="10.85546875" style="2" customWidth="1"/>
    <col min="4358" max="4358" width="13.7109375" style="2" customWidth="1"/>
    <col min="4359" max="4359" width="13.5703125" style="2" customWidth="1"/>
    <col min="4360" max="4360" width="11.85546875" style="2" customWidth="1"/>
    <col min="4361" max="4361" width="12" style="2" customWidth="1"/>
    <col min="4362" max="4363" width="13" style="2" customWidth="1"/>
    <col min="4364" max="4364" width="14.140625" style="2" customWidth="1"/>
    <col min="4365" max="4365" width="12" style="2" customWidth="1"/>
    <col min="4366" max="4608" width="9.140625" style="2"/>
    <col min="4609" max="4609" width="14.28515625" style="2" customWidth="1"/>
    <col min="4610" max="4610" width="18.42578125" style="2" customWidth="1"/>
    <col min="4611" max="4611" width="13.5703125" style="2" bestFit="1" customWidth="1"/>
    <col min="4612" max="4612" width="13.5703125" style="2" customWidth="1"/>
    <col min="4613" max="4613" width="10.85546875" style="2" customWidth="1"/>
    <col min="4614" max="4614" width="13.7109375" style="2" customWidth="1"/>
    <col min="4615" max="4615" width="13.5703125" style="2" customWidth="1"/>
    <col min="4616" max="4616" width="11.85546875" style="2" customWidth="1"/>
    <col min="4617" max="4617" width="12" style="2" customWidth="1"/>
    <col min="4618" max="4619" width="13" style="2" customWidth="1"/>
    <col min="4620" max="4620" width="14.140625" style="2" customWidth="1"/>
    <col min="4621" max="4621" width="12" style="2" customWidth="1"/>
    <col min="4622" max="4864" width="9.140625" style="2"/>
    <col min="4865" max="4865" width="14.28515625" style="2" customWidth="1"/>
    <col min="4866" max="4866" width="18.42578125" style="2" customWidth="1"/>
    <col min="4867" max="4867" width="13.5703125" style="2" bestFit="1" customWidth="1"/>
    <col min="4868" max="4868" width="13.5703125" style="2" customWidth="1"/>
    <col min="4869" max="4869" width="10.85546875" style="2" customWidth="1"/>
    <col min="4870" max="4870" width="13.7109375" style="2" customWidth="1"/>
    <col min="4871" max="4871" width="13.5703125" style="2" customWidth="1"/>
    <col min="4872" max="4872" width="11.85546875" style="2" customWidth="1"/>
    <col min="4873" max="4873" width="12" style="2" customWidth="1"/>
    <col min="4874" max="4875" width="13" style="2" customWidth="1"/>
    <col min="4876" max="4876" width="14.140625" style="2" customWidth="1"/>
    <col min="4877" max="4877" width="12" style="2" customWidth="1"/>
    <col min="4878" max="5120" width="9.140625" style="2"/>
    <col min="5121" max="5121" width="14.28515625" style="2" customWidth="1"/>
    <col min="5122" max="5122" width="18.42578125" style="2" customWidth="1"/>
    <col min="5123" max="5123" width="13.5703125" style="2" bestFit="1" customWidth="1"/>
    <col min="5124" max="5124" width="13.5703125" style="2" customWidth="1"/>
    <col min="5125" max="5125" width="10.85546875" style="2" customWidth="1"/>
    <col min="5126" max="5126" width="13.7109375" style="2" customWidth="1"/>
    <col min="5127" max="5127" width="13.5703125" style="2" customWidth="1"/>
    <col min="5128" max="5128" width="11.85546875" style="2" customWidth="1"/>
    <col min="5129" max="5129" width="12" style="2" customWidth="1"/>
    <col min="5130" max="5131" width="13" style="2" customWidth="1"/>
    <col min="5132" max="5132" width="14.140625" style="2" customWidth="1"/>
    <col min="5133" max="5133" width="12" style="2" customWidth="1"/>
    <col min="5134" max="5376" width="9.140625" style="2"/>
    <col min="5377" max="5377" width="14.28515625" style="2" customWidth="1"/>
    <col min="5378" max="5378" width="18.42578125" style="2" customWidth="1"/>
    <col min="5379" max="5379" width="13.5703125" style="2" bestFit="1" customWidth="1"/>
    <col min="5380" max="5380" width="13.5703125" style="2" customWidth="1"/>
    <col min="5381" max="5381" width="10.85546875" style="2" customWidth="1"/>
    <col min="5382" max="5382" width="13.7109375" style="2" customWidth="1"/>
    <col min="5383" max="5383" width="13.5703125" style="2" customWidth="1"/>
    <col min="5384" max="5384" width="11.85546875" style="2" customWidth="1"/>
    <col min="5385" max="5385" width="12" style="2" customWidth="1"/>
    <col min="5386" max="5387" width="13" style="2" customWidth="1"/>
    <col min="5388" max="5388" width="14.140625" style="2" customWidth="1"/>
    <col min="5389" max="5389" width="12" style="2" customWidth="1"/>
    <col min="5390" max="5632" width="9.140625" style="2"/>
    <col min="5633" max="5633" width="14.28515625" style="2" customWidth="1"/>
    <col min="5634" max="5634" width="18.42578125" style="2" customWidth="1"/>
    <col min="5635" max="5635" width="13.5703125" style="2" bestFit="1" customWidth="1"/>
    <col min="5636" max="5636" width="13.5703125" style="2" customWidth="1"/>
    <col min="5637" max="5637" width="10.85546875" style="2" customWidth="1"/>
    <col min="5638" max="5638" width="13.7109375" style="2" customWidth="1"/>
    <col min="5639" max="5639" width="13.5703125" style="2" customWidth="1"/>
    <col min="5640" max="5640" width="11.85546875" style="2" customWidth="1"/>
    <col min="5641" max="5641" width="12" style="2" customWidth="1"/>
    <col min="5642" max="5643" width="13" style="2" customWidth="1"/>
    <col min="5644" max="5644" width="14.140625" style="2" customWidth="1"/>
    <col min="5645" max="5645" width="12" style="2" customWidth="1"/>
    <col min="5646" max="5888" width="9.140625" style="2"/>
    <col min="5889" max="5889" width="14.28515625" style="2" customWidth="1"/>
    <col min="5890" max="5890" width="18.42578125" style="2" customWidth="1"/>
    <col min="5891" max="5891" width="13.5703125" style="2" bestFit="1" customWidth="1"/>
    <col min="5892" max="5892" width="13.5703125" style="2" customWidth="1"/>
    <col min="5893" max="5893" width="10.85546875" style="2" customWidth="1"/>
    <col min="5894" max="5894" width="13.7109375" style="2" customWidth="1"/>
    <col min="5895" max="5895" width="13.5703125" style="2" customWidth="1"/>
    <col min="5896" max="5896" width="11.85546875" style="2" customWidth="1"/>
    <col min="5897" max="5897" width="12" style="2" customWidth="1"/>
    <col min="5898" max="5899" width="13" style="2" customWidth="1"/>
    <col min="5900" max="5900" width="14.140625" style="2" customWidth="1"/>
    <col min="5901" max="5901" width="12" style="2" customWidth="1"/>
    <col min="5902" max="6144" width="9.140625" style="2"/>
    <col min="6145" max="6145" width="14.28515625" style="2" customWidth="1"/>
    <col min="6146" max="6146" width="18.42578125" style="2" customWidth="1"/>
    <col min="6147" max="6147" width="13.5703125" style="2" bestFit="1" customWidth="1"/>
    <col min="6148" max="6148" width="13.5703125" style="2" customWidth="1"/>
    <col min="6149" max="6149" width="10.85546875" style="2" customWidth="1"/>
    <col min="6150" max="6150" width="13.7109375" style="2" customWidth="1"/>
    <col min="6151" max="6151" width="13.5703125" style="2" customWidth="1"/>
    <col min="6152" max="6152" width="11.85546875" style="2" customWidth="1"/>
    <col min="6153" max="6153" width="12" style="2" customWidth="1"/>
    <col min="6154" max="6155" width="13" style="2" customWidth="1"/>
    <col min="6156" max="6156" width="14.140625" style="2" customWidth="1"/>
    <col min="6157" max="6157" width="12" style="2" customWidth="1"/>
    <col min="6158" max="6400" width="9.140625" style="2"/>
    <col min="6401" max="6401" width="14.28515625" style="2" customWidth="1"/>
    <col min="6402" max="6402" width="18.42578125" style="2" customWidth="1"/>
    <col min="6403" max="6403" width="13.5703125" style="2" bestFit="1" customWidth="1"/>
    <col min="6404" max="6404" width="13.5703125" style="2" customWidth="1"/>
    <col min="6405" max="6405" width="10.85546875" style="2" customWidth="1"/>
    <col min="6406" max="6406" width="13.7109375" style="2" customWidth="1"/>
    <col min="6407" max="6407" width="13.5703125" style="2" customWidth="1"/>
    <col min="6408" max="6408" width="11.85546875" style="2" customWidth="1"/>
    <col min="6409" max="6409" width="12" style="2" customWidth="1"/>
    <col min="6410" max="6411" width="13" style="2" customWidth="1"/>
    <col min="6412" max="6412" width="14.140625" style="2" customWidth="1"/>
    <col min="6413" max="6413" width="12" style="2" customWidth="1"/>
    <col min="6414" max="6656" width="9.140625" style="2"/>
    <col min="6657" max="6657" width="14.28515625" style="2" customWidth="1"/>
    <col min="6658" max="6658" width="18.42578125" style="2" customWidth="1"/>
    <col min="6659" max="6659" width="13.5703125" style="2" bestFit="1" customWidth="1"/>
    <col min="6660" max="6660" width="13.5703125" style="2" customWidth="1"/>
    <col min="6661" max="6661" width="10.85546875" style="2" customWidth="1"/>
    <col min="6662" max="6662" width="13.7109375" style="2" customWidth="1"/>
    <col min="6663" max="6663" width="13.5703125" style="2" customWidth="1"/>
    <col min="6664" max="6664" width="11.85546875" style="2" customWidth="1"/>
    <col min="6665" max="6665" width="12" style="2" customWidth="1"/>
    <col min="6666" max="6667" width="13" style="2" customWidth="1"/>
    <col min="6668" max="6668" width="14.140625" style="2" customWidth="1"/>
    <col min="6669" max="6669" width="12" style="2" customWidth="1"/>
    <col min="6670" max="6912" width="9.140625" style="2"/>
    <col min="6913" max="6913" width="14.28515625" style="2" customWidth="1"/>
    <col min="6914" max="6914" width="18.42578125" style="2" customWidth="1"/>
    <col min="6915" max="6915" width="13.5703125" style="2" bestFit="1" customWidth="1"/>
    <col min="6916" max="6916" width="13.5703125" style="2" customWidth="1"/>
    <col min="6917" max="6917" width="10.85546875" style="2" customWidth="1"/>
    <col min="6918" max="6918" width="13.7109375" style="2" customWidth="1"/>
    <col min="6919" max="6919" width="13.5703125" style="2" customWidth="1"/>
    <col min="6920" max="6920" width="11.85546875" style="2" customWidth="1"/>
    <col min="6921" max="6921" width="12" style="2" customWidth="1"/>
    <col min="6922" max="6923" width="13" style="2" customWidth="1"/>
    <col min="6924" max="6924" width="14.140625" style="2" customWidth="1"/>
    <col min="6925" max="6925" width="12" style="2" customWidth="1"/>
    <col min="6926" max="7168" width="9.140625" style="2"/>
    <col min="7169" max="7169" width="14.28515625" style="2" customWidth="1"/>
    <col min="7170" max="7170" width="18.42578125" style="2" customWidth="1"/>
    <col min="7171" max="7171" width="13.5703125" style="2" bestFit="1" customWidth="1"/>
    <col min="7172" max="7172" width="13.5703125" style="2" customWidth="1"/>
    <col min="7173" max="7173" width="10.85546875" style="2" customWidth="1"/>
    <col min="7174" max="7174" width="13.7109375" style="2" customWidth="1"/>
    <col min="7175" max="7175" width="13.5703125" style="2" customWidth="1"/>
    <col min="7176" max="7176" width="11.85546875" style="2" customWidth="1"/>
    <col min="7177" max="7177" width="12" style="2" customWidth="1"/>
    <col min="7178" max="7179" width="13" style="2" customWidth="1"/>
    <col min="7180" max="7180" width="14.140625" style="2" customWidth="1"/>
    <col min="7181" max="7181" width="12" style="2" customWidth="1"/>
    <col min="7182" max="7424" width="9.140625" style="2"/>
    <col min="7425" max="7425" width="14.28515625" style="2" customWidth="1"/>
    <col min="7426" max="7426" width="18.42578125" style="2" customWidth="1"/>
    <col min="7427" max="7427" width="13.5703125" style="2" bestFit="1" customWidth="1"/>
    <col min="7428" max="7428" width="13.5703125" style="2" customWidth="1"/>
    <col min="7429" max="7429" width="10.85546875" style="2" customWidth="1"/>
    <col min="7430" max="7430" width="13.7109375" style="2" customWidth="1"/>
    <col min="7431" max="7431" width="13.5703125" style="2" customWidth="1"/>
    <col min="7432" max="7432" width="11.85546875" style="2" customWidth="1"/>
    <col min="7433" max="7433" width="12" style="2" customWidth="1"/>
    <col min="7434" max="7435" width="13" style="2" customWidth="1"/>
    <col min="7436" max="7436" width="14.140625" style="2" customWidth="1"/>
    <col min="7437" max="7437" width="12" style="2" customWidth="1"/>
    <col min="7438" max="7680" width="9.140625" style="2"/>
    <col min="7681" max="7681" width="14.28515625" style="2" customWidth="1"/>
    <col min="7682" max="7682" width="18.42578125" style="2" customWidth="1"/>
    <col min="7683" max="7683" width="13.5703125" style="2" bestFit="1" customWidth="1"/>
    <col min="7684" max="7684" width="13.5703125" style="2" customWidth="1"/>
    <col min="7685" max="7685" width="10.85546875" style="2" customWidth="1"/>
    <col min="7686" max="7686" width="13.7109375" style="2" customWidth="1"/>
    <col min="7687" max="7687" width="13.5703125" style="2" customWidth="1"/>
    <col min="7688" max="7688" width="11.85546875" style="2" customWidth="1"/>
    <col min="7689" max="7689" width="12" style="2" customWidth="1"/>
    <col min="7690" max="7691" width="13" style="2" customWidth="1"/>
    <col min="7692" max="7692" width="14.140625" style="2" customWidth="1"/>
    <col min="7693" max="7693" width="12" style="2" customWidth="1"/>
    <col min="7694" max="7936" width="9.140625" style="2"/>
    <col min="7937" max="7937" width="14.28515625" style="2" customWidth="1"/>
    <col min="7938" max="7938" width="18.42578125" style="2" customWidth="1"/>
    <col min="7939" max="7939" width="13.5703125" style="2" bestFit="1" customWidth="1"/>
    <col min="7940" max="7940" width="13.5703125" style="2" customWidth="1"/>
    <col min="7941" max="7941" width="10.85546875" style="2" customWidth="1"/>
    <col min="7942" max="7942" width="13.7109375" style="2" customWidth="1"/>
    <col min="7943" max="7943" width="13.5703125" style="2" customWidth="1"/>
    <col min="7944" max="7944" width="11.85546875" style="2" customWidth="1"/>
    <col min="7945" max="7945" width="12" style="2" customWidth="1"/>
    <col min="7946" max="7947" width="13" style="2" customWidth="1"/>
    <col min="7948" max="7948" width="14.140625" style="2" customWidth="1"/>
    <col min="7949" max="7949" width="12" style="2" customWidth="1"/>
    <col min="7950" max="8192" width="9.140625" style="2"/>
    <col min="8193" max="8193" width="14.28515625" style="2" customWidth="1"/>
    <col min="8194" max="8194" width="18.42578125" style="2" customWidth="1"/>
    <col min="8195" max="8195" width="13.5703125" style="2" bestFit="1" customWidth="1"/>
    <col min="8196" max="8196" width="13.5703125" style="2" customWidth="1"/>
    <col min="8197" max="8197" width="10.85546875" style="2" customWidth="1"/>
    <col min="8198" max="8198" width="13.7109375" style="2" customWidth="1"/>
    <col min="8199" max="8199" width="13.5703125" style="2" customWidth="1"/>
    <col min="8200" max="8200" width="11.85546875" style="2" customWidth="1"/>
    <col min="8201" max="8201" width="12" style="2" customWidth="1"/>
    <col min="8202" max="8203" width="13" style="2" customWidth="1"/>
    <col min="8204" max="8204" width="14.140625" style="2" customWidth="1"/>
    <col min="8205" max="8205" width="12" style="2" customWidth="1"/>
    <col min="8206" max="8448" width="9.140625" style="2"/>
    <col min="8449" max="8449" width="14.28515625" style="2" customWidth="1"/>
    <col min="8450" max="8450" width="18.42578125" style="2" customWidth="1"/>
    <col min="8451" max="8451" width="13.5703125" style="2" bestFit="1" customWidth="1"/>
    <col min="8452" max="8452" width="13.5703125" style="2" customWidth="1"/>
    <col min="8453" max="8453" width="10.85546875" style="2" customWidth="1"/>
    <col min="8454" max="8454" width="13.7109375" style="2" customWidth="1"/>
    <col min="8455" max="8455" width="13.5703125" style="2" customWidth="1"/>
    <col min="8456" max="8456" width="11.85546875" style="2" customWidth="1"/>
    <col min="8457" max="8457" width="12" style="2" customWidth="1"/>
    <col min="8458" max="8459" width="13" style="2" customWidth="1"/>
    <col min="8460" max="8460" width="14.140625" style="2" customWidth="1"/>
    <col min="8461" max="8461" width="12" style="2" customWidth="1"/>
    <col min="8462" max="8704" width="9.140625" style="2"/>
    <col min="8705" max="8705" width="14.28515625" style="2" customWidth="1"/>
    <col min="8706" max="8706" width="18.42578125" style="2" customWidth="1"/>
    <col min="8707" max="8707" width="13.5703125" style="2" bestFit="1" customWidth="1"/>
    <col min="8708" max="8708" width="13.5703125" style="2" customWidth="1"/>
    <col min="8709" max="8709" width="10.85546875" style="2" customWidth="1"/>
    <col min="8710" max="8710" width="13.7109375" style="2" customWidth="1"/>
    <col min="8711" max="8711" width="13.5703125" style="2" customWidth="1"/>
    <col min="8712" max="8712" width="11.85546875" style="2" customWidth="1"/>
    <col min="8713" max="8713" width="12" style="2" customWidth="1"/>
    <col min="8714" max="8715" width="13" style="2" customWidth="1"/>
    <col min="8716" max="8716" width="14.140625" style="2" customWidth="1"/>
    <col min="8717" max="8717" width="12" style="2" customWidth="1"/>
    <col min="8718" max="8960" width="9.140625" style="2"/>
    <col min="8961" max="8961" width="14.28515625" style="2" customWidth="1"/>
    <col min="8962" max="8962" width="18.42578125" style="2" customWidth="1"/>
    <col min="8963" max="8963" width="13.5703125" style="2" bestFit="1" customWidth="1"/>
    <col min="8964" max="8964" width="13.5703125" style="2" customWidth="1"/>
    <col min="8965" max="8965" width="10.85546875" style="2" customWidth="1"/>
    <col min="8966" max="8966" width="13.7109375" style="2" customWidth="1"/>
    <col min="8967" max="8967" width="13.5703125" style="2" customWidth="1"/>
    <col min="8968" max="8968" width="11.85546875" style="2" customWidth="1"/>
    <col min="8969" max="8969" width="12" style="2" customWidth="1"/>
    <col min="8970" max="8971" width="13" style="2" customWidth="1"/>
    <col min="8972" max="8972" width="14.140625" style="2" customWidth="1"/>
    <col min="8973" max="8973" width="12" style="2" customWidth="1"/>
    <col min="8974" max="9216" width="9.140625" style="2"/>
    <col min="9217" max="9217" width="14.28515625" style="2" customWidth="1"/>
    <col min="9218" max="9218" width="18.42578125" style="2" customWidth="1"/>
    <col min="9219" max="9219" width="13.5703125" style="2" bestFit="1" customWidth="1"/>
    <col min="9220" max="9220" width="13.5703125" style="2" customWidth="1"/>
    <col min="9221" max="9221" width="10.85546875" style="2" customWidth="1"/>
    <col min="9222" max="9222" width="13.7109375" style="2" customWidth="1"/>
    <col min="9223" max="9223" width="13.5703125" style="2" customWidth="1"/>
    <col min="9224" max="9224" width="11.85546875" style="2" customWidth="1"/>
    <col min="9225" max="9225" width="12" style="2" customWidth="1"/>
    <col min="9226" max="9227" width="13" style="2" customWidth="1"/>
    <col min="9228" max="9228" width="14.140625" style="2" customWidth="1"/>
    <col min="9229" max="9229" width="12" style="2" customWidth="1"/>
    <col min="9230" max="9472" width="9.140625" style="2"/>
    <col min="9473" max="9473" width="14.28515625" style="2" customWidth="1"/>
    <col min="9474" max="9474" width="18.42578125" style="2" customWidth="1"/>
    <col min="9475" max="9475" width="13.5703125" style="2" bestFit="1" customWidth="1"/>
    <col min="9476" max="9476" width="13.5703125" style="2" customWidth="1"/>
    <col min="9477" max="9477" width="10.85546875" style="2" customWidth="1"/>
    <col min="9478" max="9478" width="13.7109375" style="2" customWidth="1"/>
    <col min="9479" max="9479" width="13.5703125" style="2" customWidth="1"/>
    <col min="9480" max="9480" width="11.85546875" style="2" customWidth="1"/>
    <col min="9481" max="9481" width="12" style="2" customWidth="1"/>
    <col min="9482" max="9483" width="13" style="2" customWidth="1"/>
    <col min="9484" max="9484" width="14.140625" style="2" customWidth="1"/>
    <col min="9485" max="9485" width="12" style="2" customWidth="1"/>
    <col min="9486" max="9728" width="9.140625" style="2"/>
    <col min="9729" max="9729" width="14.28515625" style="2" customWidth="1"/>
    <col min="9730" max="9730" width="18.42578125" style="2" customWidth="1"/>
    <col min="9731" max="9731" width="13.5703125" style="2" bestFit="1" customWidth="1"/>
    <col min="9732" max="9732" width="13.5703125" style="2" customWidth="1"/>
    <col min="9733" max="9733" width="10.85546875" style="2" customWidth="1"/>
    <col min="9734" max="9734" width="13.7109375" style="2" customWidth="1"/>
    <col min="9735" max="9735" width="13.5703125" style="2" customWidth="1"/>
    <col min="9736" max="9736" width="11.85546875" style="2" customWidth="1"/>
    <col min="9737" max="9737" width="12" style="2" customWidth="1"/>
    <col min="9738" max="9739" width="13" style="2" customWidth="1"/>
    <col min="9740" max="9740" width="14.140625" style="2" customWidth="1"/>
    <col min="9741" max="9741" width="12" style="2" customWidth="1"/>
    <col min="9742" max="9984" width="9.140625" style="2"/>
    <col min="9985" max="9985" width="14.28515625" style="2" customWidth="1"/>
    <col min="9986" max="9986" width="18.42578125" style="2" customWidth="1"/>
    <col min="9987" max="9987" width="13.5703125" style="2" bestFit="1" customWidth="1"/>
    <col min="9988" max="9988" width="13.5703125" style="2" customWidth="1"/>
    <col min="9989" max="9989" width="10.85546875" style="2" customWidth="1"/>
    <col min="9990" max="9990" width="13.7109375" style="2" customWidth="1"/>
    <col min="9991" max="9991" width="13.5703125" style="2" customWidth="1"/>
    <col min="9992" max="9992" width="11.85546875" style="2" customWidth="1"/>
    <col min="9993" max="9993" width="12" style="2" customWidth="1"/>
    <col min="9994" max="9995" width="13" style="2" customWidth="1"/>
    <col min="9996" max="9996" width="14.140625" style="2" customWidth="1"/>
    <col min="9997" max="9997" width="12" style="2" customWidth="1"/>
    <col min="9998" max="10240" width="9.140625" style="2"/>
    <col min="10241" max="10241" width="14.28515625" style="2" customWidth="1"/>
    <col min="10242" max="10242" width="18.42578125" style="2" customWidth="1"/>
    <col min="10243" max="10243" width="13.5703125" style="2" bestFit="1" customWidth="1"/>
    <col min="10244" max="10244" width="13.5703125" style="2" customWidth="1"/>
    <col min="10245" max="10245" width="10.85546875" style="2" customWidth="1"/>
    <col min="10246" max="10246" width="13.7109375" style="2" customWidth="1"/>
    <col min="10247" max="10247" width="13.5703125" style="2" customWidth="1"/>
    <col min="10248" max="10248" width="11.85546875" style="2" customWidth="1"/>
    <col min="10249" max="10249" width="12" style="2" customWidth="1"/>
    <col min="10250" max="10251" width="13" style="2" customWidth="1"/>
    <col min="10252" max="10252" width="14.140625" style="2" customWidth="1"/>
    <col min="10253" max="10253" width="12" style="2" customWidth="1"/>
    <col min="10254" max="10496" width="9.140625" style="2"/>
    <col min="10497" max="10497" width="14.28515625" style="2" customWidth="1"/>
    <col min="10498" max="10498" width="18.42578125" style="2" customWidth="1"/>
    <col min="10499" max="10499" width="13.5703125" style="2" bestFit="1" customWidth="1"/>
    <col min="10500" max="10500" width="13.5703125" style="2" customWidth="1"/>
    <col min="10501" max="10501" width="10.85546875" style="2" customWidth="1"/>
    <col min="10502" max="10502" width="13.7109375" style="2" customWidth="1"/>
    <col min="10503" max="10503" width="13.5703125" style="2" customWidth="1"/>
    <col min="10504" max="10504" width="11.85546875" style="2" customWidth="1"/>
    <col min="10505" max="10505" width="12" style="2" customWidth="1"/>
    <col min="10506" max="10507" width="13" style="2" customWidth="1"/>
    <col min="10508" max="10508" width="14.140625" style="2" customWidth="1"/>
    <col min="10509" max="10509" width="12" style="2" customWidth="1"/>
    <col min="10510" max="10752" width="9.140625" style="2"/>
    <col min="10753" max="10753" width="14.28515625" style="2" customWidth="1"/>
    <col min="10754" max="10754" width="18.42578125" style="2" customWidth="1"/>
    <col min="10755" max="10755" width="13.5703125" style="2" bestFit="1" customWidth="1"/>
    <col min="10756" max="10756" width="13.5703125" style="2" customWidth="1"/>
    <col min="10757" max="10757" width="10.85546875" style="2" customWidth="1"/>
    <col min="10758" max="10758" width="13.7109375" style="2" customWidth="1"/>
    <col min="10759" max="10759" width="13.5703125" style="2" customWidth="1"/>
    <col min="10760" max="10760" width="11.85546875" style="2" customWidth="1"/>
    <col min="10761" max="10761" width="12" style="2" customWidth="1"/>
    <col min="10762" max="10763" width="13" style="2" customWidth="1"/>
    <col min="10764" max="10764" width="14.140625" style="2" customWidth="1"/>
    <col min="10765" max="10765" width="12" style="2" customWidth="1"/>
    <col min="10766" max="11008" width="9.140625" style="2"/>
    <col min="11009" max="11009" width="14.28515625" style="2" customWidth="1"/>
    <col min="11010" max="11010" width="18.42578125" style="2" customWidth="1"/>
    <col min="11011" max="11011" width="13.5703125" style="2" bestFit="1" customWidth="1"/>
    <col min="11012" max="11012" width="13.5703125" style="2" customWidth="1"/>
    <col min="11013" max="11013" width="10.85546875" style="2" customWidth="1"/>
    <col min="11014" max="11014" width="13.7109375" style="2" customWidth="1"/>
    <col min="11015" max="11015" width="13.5703125" style="2" customWidth="1"/>
    <col min="11016" max="11016" width="11.85546875" style="2" customWidth="1"/>
    <col min="11017" max="11017" width="12" style="2" customWidth="1"/>
    <col min="11018" max="11019" width="13" style="2" customWidth="1"/>
    <col min="11020" max="11020" width="14.140625" style="2" customWidth="1"/>
    <col min="11021" max="11021" width="12" style="2" customWidth="1"/>
    <col min="11022" max="11264" width="9.140625" style="2"/>
    <col min="11265" max="11265" width="14.28515625" style="2" customWidth="1"/>
    <col min="11266" max="11266" width="18.42578125" style="2" customWidth="1"/>
    <col min="11267" max="11267" width="13.5703125" style="2" bestFit="1" customWidth="1"/>
    <col min="11268" max="11268" width="13.5703125" style="2" customWidth="1"/>
    <col min="11269" max="11269" width="10.85546875" style="2" customWidth="1"/>
    <col min="11270" max="11270" width="13.7109375" style="2" customWidth="1"/>
    <col min="11271" max="11271" width="13.5703125" style="2" customWidth="1"/>
    <col min="11272" max="11272" width="11.85546875" style="2" customWidth="1"/>
    <col min="11273" max="11273" width="12" style="2" customWidth="1"/>
    <col min="11274" max="11275" width="13" style="2" customWidth="1"/>
    <col min="11276" max="11276" width="14.140625" style="2" customWidth="1"/>
    <col min="11277" max="11277" width="12" style="2" customWidth="1"/>
    <col min="11278" max="11520" width="9.140625" style="2"/>
    <col min="11521" max="11521" width="14.28515625" style="2" customWidth="1"/>
    <col min="11522" max="11522" width="18.42578125" style="2" customWidth="1"/>
    <col min="11523" max="11523" width="13.5703125" style="2" bestFit="1" customWidth="1"/>
    <col min="11524" max="11524" width="13.5703125" style="2" customWidth="1"/>
    <col min="11525" max="11525" width="10.85546875" style="2" customWidth="1"/>
    <col min="11526" max="11526" width="13.7109375" style="2" customWidth="1"/>
    <col min="11527" max="11527" width="13.5703125" style="2" customWidth="1"/>
    <col min="11528" max="11528" width="11.85546875" style="2" customWidth="1"/>
    <col min="11529" max="11529" width="12" style="2" customWidth="1"/>
    <col min="11530" max="11531" width="13" style="2" customWidth="1"/>
    <col min="11532" max="11532" width="14.140625" style="2" customWidth="1"/>
    <col min="11533" max="11533" width="12" style="2" customWidth="1"/>
    <col min="11534" max="11776" width="9.140625" style="2"/>
    <col min="11777" max="11777" width="14.28515625" style="2" customWidth="1"/>
    <col min="11778" max="11778" width="18.42578125" style="2" customWidth="1"/>
    <col min="11779" max="11779" width="13.5703125" style="2" bestFit="1" customWidth="1"/>
    <col min="11780" max="11780" width="13.5703125" style="2" customWidth="1"/>
    <col min="11781" max="11781" width="10.85546875" style="2" customWidth="1"/>
    <col min="11782" max="11782" width="13.7109375" style="2" customWidth="1"/>
    <col min="11783" max="11783" width="13.5703125" style="2" customWidth="1"/>
    <col min="11784" max="11784" width="11.85546875" style="2" customWidth="1"/>
    <col min="11785" max="11785" width="12" style="2" customWidth="1"/>
    <col min="11786" max="11787" width="13" style="2" customWidth="1"/>
    <col min="11788" max="11788" width="14.140625" style="2" customWidth="1"/>
    <col min="11789" max="11789" width="12" style="2" customWidth="1"/>
    <col min="11790" max="12032" width="9.140625" style="2"/>
    <col min="12033" max="12033" width="14.28515625" style="2" customWidth="1"/>
    <col min="12034" max="12034" width="18.42578125" style="2" customWidth="1"/>
    <col min="12035" max="12035" width="13.5703125" style="2" bestFit="1" customWidth="1"/>
    <col min="12036" max="12036" width="13.5703125" style="2" customWidth="1"/>
    <col min="12037" max="12037" width="10.85546875" style="2" customWidth="1"/>
    <col min="12038" max="12038" width="13.7109375" style="2" customWidth="1"/>
    <col min="12039" max="12039" width="13.5703125" style="2" customWidth="1"/>
    <col min="12040" max="12040" width="11.85546875" style="2" customWidth="1"/>
    <col min="12041" max="12041" width="12" style="2" customWidth="1"/>
    <col min="12042" max="12043" width="13" style="2" customWidth="1"/>
    <col min="12044" max="12044" width="14.140625" style="2" customWidth="1"/>
    <col min="12045" max="12045" width="12" style="2" customWidth="1"/>
    <col min="12046" max="12288" width="9.140625" style="2"/>
    <col min="12289" max="12289" width="14.28515625" style="2" customWidth="1"/>
    <col min="12290" max="12290" width="18.42578125" style="2" customWidth="1"/>
    <col min="12291" max="12291" width="13.5703125" style="2" bestFit="1" customWidth="1"/>
    <col min="12292" max="12292" width="13.5703125" style="2" customWidth="1"/>
    <col min="12293" max="12293" width="10.85546875" style="2" customWidth="1"/>
    <col min="12294" max="12294" width="13.7109375" style="2" customWidth="1"/>
    <col min="12295" max="12295" width="13.5703125" style="2" customWidth="1"/>
    <col min="12296" max="12296" width="11.85546875" style="2" customWidth="1"/>
    <col min="12297" max="12297" width="12" style="2" customWidth="1"/>
    <col min="12298" max="12299" width="13" style="2" customWidth="1"/>
    <col min="12300" max="12300" width="14.140625" style="2" customWidth="1"/>
    <col min="12301" max="12301" width="12" style="2" customWidth="1"/>
    <col min="12302" max="12544" width="9.140625" style="2"/>
    <col min="12545" max="12545" width="14.28515625" style="2" customWidth="1"/>
    <col min="12546" max="12546" width="18.42578125" style="2" customWidth="1"/>
    <col min="12547" max="12547" width="13.5703125" style="2" bestFit="1" customWidth="1"/>
    <col min="12548" max="12548" width="13.5703125" style="2" customWidth="1"/>
    <col min="12549" max="12549" width="10.85546875" style="2" customWidth="1"/>
    <col min="12550" max="12550" width="13.7109375" style="2" customWidth="1"/>
    <col min="12551" max="12551" width="13.5703125" style="2" customWidth="1"/>
    <col min="12552" max="12552" width="11.85546875" style="2" customWidth="1"/>
    <col min="12553" max="12553" width="12" style="2" customWidth="1"/>
    <col min="12554" max="12555" width="13" style="2" customWidth="1"/>
    <col min="12556" max="12556" width="14.140625" style="2" customWidth="1"/>
    <col min="12557" max="12557" width="12" style="2" customWidth="1"/>
    <col min="12558" max="12800" width="9.140625" style="2"/>
    <col min="12801" max="12801" width="14.28515625" style="2" customWidth="1"/>
    <col min="12802" max="12802" width="18.42578125" style="2" customWidth="1"/>
    <col min="12803" max="12803" width="13.5703125" style="2" bestFit="1" customWidth="1"/>
    <col min="12804" max="12804" width="13.5703125" style="2" customWidth="1"/>
    <col min="12805" max="12805" width="10.85546875" style="2" customWidth="1"/>
    <col min="12806" max="12806" width="13.7109375" style="2" customWidth="1"/>
    <col min="12807" max="12807" width="13.5703125" style="2" customWidth="1"/>
    <col min="12808" max="12808" width="11.85546875" style="2" customWidth="1"/>
    <col min="12809" max="12809" width="12" style="2" customWidth="1"/>
    <col min="12810" max="12811" width="13" style="2" customWidth="1"/>
    <col min="12812" max="12812" width="14.140625" style="2" customWidth="1"/>
    <col min="12813" max="12813" width="12" style="2" customWidth="1"/>
    <col min="12814" max="13056" width="9.140625" style="2"/>
    <col min="13057" max="13057" width="14.28515625" style="2" customWidth="1"/>
    <col min="13058" max="13058" width="18.42578125" style="2" customWidth="1"/>
    <col min="13059" max="13059" width="13.5703125" style="2" bestFit="1" customWidth="1"/>
    <col min="13060" max="13060" width="13.5703125" style="2" customWidth="1"/>
    <col min="13061" max="13061" width="10.85546875" style="2" customWidth="1"/>
    <col min="13062" max="13062" width="13.7109375" style="2" customWidth="1"/>
    <col min="13063" max="13063" width="13.5703125" style="2" customWidth="1"/>
    <col min="13064" max="13064" width="11.85546875" style="2" customWidth="1"/>
    <col min="13065" max="13065" width="12" style="2" customWidth="1"/>
    <col min="13066" max="13067" width="13" style="2" customWidth="1"/>
    <col min="13068" max="13068" width="14.140625" style="2" customWidth="1"/>
    <col min="13069" max="13069" width="12" style="2" customWidth="1"/>
    <col min="13070" max="13312" width="9.140625" style="2"/>
    <col min="13313" max="13313" width="14.28515625" style="2" customWidth="1"/>
    <col min="13314" max="13314" width="18.42578125" style="2" customWidth="1"/>
    <col min="13315" max="13315" width="13.5703125" style="2" bestFit="1" customWidth="1"/>
    <col min="13316" max="13316" width="13.5703125" style="2" customWidth="1"/>
    <col min="13317" max="13317" width="10.85546875" style="2" customWidth="1"/>
    <col min="13318" max="13318" width="13.7109375" style="2" customWidth="1"/>
    <col min="13319" max="13319" width="13.5703125" style="2" customWidth="1"/>
    <col min="13320" max="13320" width="11.85546875" style="2" customWidth="1"/>
    <col min="13321" max="13321" width="12" style="2" customWidth="1"/>
    <col min="13322" max="13323" width="13" style="2" customWidth="1"/>
    <col min="13324" max="13324" width="14.140625" style="2" customWidth="1"/>
    <col min="13325" max="13325" width="12" style="2" customWidth="1"/>
    <col min="13326" max="13568" width="9.140625" style="2"/>
    <col min="13569" max="13569" width="14.28515625" style="2" customWidth="1"/>
    <col min="13570" max="13570" width="18.42578125" style="2" customWidth="1"/>
    <col min="13571" max="13571" width="13.5703125" style="2" bestFit="1" customWidth="1"/>
    <col min="13572" max="13572" width="13.5703125" style="2" customWidth="1"/>
    <col min="13573" max="13573" width="10.85546875" style="2" customWidth="1"/>
    <col min="13574" max="13574" width="13.7109375" style="2" customWidth="1"/>
    <col min="13575" max="13575" width="13.5703125" style="2" customWidth="1"/>
    <col min="13576" max="13576" width="11.85546875" style="2" customWidth="1"/>
    <col min="13577" max="13577" width="12" style="2" customWidth="1"/>
    <col min="13578" max="13579" width="13" style="2" customWidth="1"/>
    <col min="13580" max="13580" width="14.140625" style="2" customWidth="1"/>
    <col min="13581" max="13581" width="12" style="2" customWidth="1"/>
    <col min="13582" max="13824" width="9.140625" style="2"/>
    <col min="13825" max="13825" width="14.28515625" style="2" customWidth="1"/>
    <col min="13826" max="13826" width="18.42578125" style="2" customWidth="1"/>
    <col min="13827" max="13827" width="13.5703125" style="2" bestFit="1" customWidth="1"/>
    <col min="13828" max="13828" width="13.5703125" style="2" customWidth="1"/>
    <col min="13829" max="13829" width="10.85546875" style="2" customWidth="1"/>
    <col min="13830" max="13830" width="13.7109375" style="2" customWidth="1"/>
    <col min="13831" max="13831" width="13.5703125" style="2" customWidth="1"/>
    <col min="13832" max="13832" width="11.85546875" style="2" customWidth="1"/>
    <col min="13833" max="13833" width="12" style="2" customWidth="1"/>
    <col min="13834" max="13835" width="13" style="2" customWidth="1"/>
    <col min="13836" max="13836" width="14.140625" style="2" customWidth="1"/>
    <col min="13837" max="13837" width="12" style="2" customWidth="1"/>
    <col min="13838" max="14080" width="9.140625" style="2"/>
    <col min="14081" max="14081" width="14.28515625" style="2" customWidth="1"/>
    <col min="14082" max="14082" width="18.42578125" style="2" customWidth="1"/>
    <col min="14083" max="14083" width="13.5703125" style="2" bestFit="1" customWidth="1"/>
    <col min="14084" max="14084" width="13.5703125" style="2" customWidth="1"/>
    <col min="14085" max="14085" width="10.85546875" style="2" customWidth="1"/>
    <col min="14086" max="14086" width="13.7109375" style="2" customWidth="1"/>
    <col min="14087" max="14087" width="13.5703125" style="2" customWidth="1"/>
    <col min="14088" max="14088" width="11.85546875" style="2" customWidth="1"/>
    <col min="14089" max="14089" width="12" style="2" customWidth="1"/>
    <col min="14090" max="14091" width="13" style="2" customWidth="1"/>
    <col min="14092" max="14092" width="14.140625" style="2" customWidth="1"/>
    <col min="14093" max="14093" width="12" style="2" customWidth="1"/>
    <col min="14094" max="14336" width="9.140625" style="2"/>
    <col min="14337" max="14337" width="14.28515625" style="2" customWidth="1"/>
    <col min="14338" max="14338" width="18.42578125" style="2" customWidth="1"/>
    <col min="14339" max="14339" width="13.5703125" style="2" bestFit="1" customWidth="1"/>
    <col min="14340" max="14340" width="13.5703125" style="2" customWidth="1"/>
    <col min="14341" max="14341" width="10.85546875" style="2" customWidth="1"/>
    <col min="14342" max="14342" width="13.7109375" style="2" customWidth="1"/>
    <col min="14343" max="14343" width="13.5703125" style="2" customWidth="1"/>
    <col min="14344" max="14344" width="11.85546875" style="2" customWidth="1"/>
    <col min="14345" max="14345" width="12" style="2" customWidth="1"/>
    <col min="14346" max="14347" width="13" style="2" customWidth="1"/>
    <col min="14348" max="14348" width="14.140625" style="2" customWidth="1"/>
    <col min="14349" max="14349" width="12" style="2" customWidth="1"/>
    <col min="14350" max="14592" width="9.140625" style="2"/>
    <col min="14593" max="14593" width="14.28515625" style="2" customWidth="1"/>
    <col min="14594" max="14594" width="18.42578125" style="2" customWidth="1"/>
    <col min="14595" max="14595" width="13.5703125" style="2" bestFit="1" customWidth="1"/>
    <col min="14596" max="14596" width="13.5703125" style="2" customWidth="1"/>
    <col min="14597" max="14597" width="10.85546875" style="2" customWidth="1"/>
    <col min="14598" max="14598" width="13.7109375" style="2" customWidth="1"/>
    <col min="14599" max="14599" width="13.5703125" style="2" customWidth="1"/>
    <col min="14600" max="14600" width="11.85546875" style="2" customWidth="1"/>
    <col min="14601" max="14601" width="12" style="2" customWidth="1"/>
    <col min="14602" max="14603" width="13" style="2" customWidth="1"/>
    <col min="14604" max="14604" width="14.140625" style="2" customWidth="1"/>
    <col min="14605" max="14605" width="12" style="2" customWidth="1"/>
    <col min="14606" max="14848" width="9.140625" style="2"/>
    <col min="14849" max="14849" width="14.28515625" style="2" customWidth="1"/>
    <col min="14850" max="14850" width="18.42578125" style="2" customWidth="1"/>
    <col min="14851" max="14851" width="13.5703125" style="2" bestFit="1" customWidth="1"/>
    <col min="14852" max="14852" width="13.5703125" style="2" customWidth="1"/>
    <col min="14853" max="14853" width="10.85546875" style="2" customWidth="1"/>
    <col min="14854" max="14854" width="13.7109375" style="2" customWidth="1"/>
    <col min="14855" max="14855" width="13.5703125" style="2" customWidth="1"/>
    <col min="14856" max="14856" width="11.85546875" style="2" customWidth="1"/>
    <col min="14857" max="14857" width="12" style="2" customWidth="1"/>
    <col min="14858" max="14859" width="13" style="2" customWidth="1"/>
    <col min="14860" max="14860" width="14.140625" style="2" customWidth="1"/>
    <col min="14861" max="14861" width="12" style="2" customWidth="1"/>
    <col min="14862" max="15104" width="9.140625" style="2"/>
    <col min="15105" max="15105" width="14.28515625" style="2" customWidth="1"/>
    <col min="15106" max="15106" width="18.42578125" style="2" customWidth="1"/>
    <col min="15107" max="15107" width="13.5703125" style="2" bestFit="1" customWidth="1"/>
    <col min="15108" max="15108" width="13.5703125" style="2" customWidth="1"/>
    <col min="15109" max="15109" width="10.85546875" style="2" customWidth="1"/>
    <col min="15110" max="15110" width="13.7109375" style="2" customWidth="1"/>
    <col min="15111" max="15111" width="13.5703125" style="2" customWidth="1"/>
    <col min="15112" max="15112" width="11.85546875" style="2" customWidth="1"/>
    <col min="15113" max="15113" width="12" style="2" customWidth="1"/>
    <col min="15114" max="15115" width="13" style="2" customWidth="1"/>
    <col min="15116" max="15116" width="14.140625" style="2" customWidth="1"/>
    <col min="15117" max="15117" width="12" style="2" customWidth="1"/>
    <col min="15118" max="15360" width="9.140625" style="2"/>
    <col min="15361" max="15361" width="14.28515625" style="2" customWidth="1"/>
    <col min="15362" max="15362" width="18.42578125" style="2" customWidth="1"/>
    <col min="15363" max="15363" width="13.5703125" style="2" bestFit="1" customWidth="1"/>
    <col min="15364" max="15364" width="13.5703125" style="2" customWidth="1"/>
    <col min="15365" max="15365" width="10.85546875" style="2" customWidth="1"/>
    <col min="15366" max="15366" width="13.7109375" style="2" customWidth="1"/>
    <col min="15367" max="15367" width="13.5703125" style="2" customWidth="1"/>
    <col min="15368" max="15368" width="11.85546875" style="2" customWidth="1"/>
    <col min="15369" max="15369" width="12" style="2" customWidth="1"/>
    <col min="15370" max="15371" width="13" style="2" customWidth="1"/>
    <col min="15372" max="15372" width="14.140625" style="2" customWidth="1"/>
    <col min="15373" max="15373" width="12" style="2" customWidth="1"/>
    <col min="15374" max="15616" width="9.140625" style="2"/>
    <col min="15617" max="15617" width="14.28515625" style="2" customWidth="1"/>
    <col min="15618" max="15618" width="18.42578125" style="2" customWidth="1"/>
    <col min="15619" max="15619" width="13.5703125" style="2" bestFit="1" customWidth="1"/>
    <col min="15620" max="15620" width="13.5703125" style="2" customWidth="1"/>
    <col min="15621" max="15621" width="10.85546875" style="2" customWidth="1"/>
    <col min="15622" max="15622" width="13.7109375" style="2" customWidth="1"/>
    <col min="15623" max="15623" width="13.5703125" style="2" customWidth="1"/>
    <col min="15624" max="15624" width="11.85546875" style="2" customWidth="1"/>
    <col min="15625" max="15625" width="12" style="2" customWidth="1"/>
    <col min="15626" max="15627" width="13" style="2" customWidth="1"/>
    <col min="15628" max="15628" width="14.140625" style="2" customWidth="1"/>
    <col min="15629" max="15629" width="12" style="2" customWidth="1"/>
    <col min="15630" max="15872" width="9.140625" style="2"/>
    <col min="15873" max="15873" width="14.28515625" style="2" customWidth="1"/>
    <col min="15874" max="15874" width="18.42578125" style="2" customWidth="1"/>
    <col min="15875" max="15875" width="13.5703125" style="2" bestFit="1" customWidth="1"/>
    <col min="15876" max="15876" width="13.5703125" style="2" customWidth="1"/>
    <col min="15877" max="15877" width="10.85546875" style="2" customWidth="1"/>
    <col min="15878" max="15878" width="13.7109375" style="2" customWidth="1"/>
    <col min="15879" max="15879" width="13.5703125" style="2" customWidth="1"/>
    <col min="15880" max="15880" width="11.85546875" style="2" customWidth="1"/>
    <col min="15881" max="15881" width="12" style="2" customWidth="1"/>
    <col min="15882" max="15883" width="13" style="2" customWidth="1"/>
    <col min="15884" max="15884" width="14.140625" style="2" customWidth="1"/>
    <col min="15885" max="15885" width="12" style="2" customWidth="1"/>
    <col min="15886" max="16128" width="9.140625" style="2"/>
    <col min="16129" max="16129" width="14.28515625" style="2" customWidth="1"/>
    <col min="16130" max="16130" width="18.42578125" style="2" customWidth="1"/>
    <col min="16131" max="16131" width="13.5703125" style="2" bestFit="1" customWidth="1"/>
    <col min="16132" max="16132" width="13.5703125" style="2" customWidth="1"/>
    <col min="16133" max="16133" width="10.85546875" style="2" customWidth="1"/>
    <col min="16134" max="16134" width="13.7109375" style="2" customWidth="1"/>
    <col min="16135" max="16135" width="13.5703125" style="2" customWidth="1"/>
    <col min="16136" max="16136" width="11.85546875" style="2" customWidth="1"/>
    <col min="16137" max="16137" width="12" style="2" customWidth="1"/>
    <col min="16138" max="16139" width="13" style="2" customWidth="1"/>
    <col min="16140" max="16140" width="14.140625" style="2" customWidth="1"/>
    <col min="16141" max="16141" width="12" style="2" customWidth="1"/>
    <col min="16142" max="16384" width="9.140625" style="2"/>
  </cols>
  <sheetData>
    <row r="1" spans="1:19" x14ac:dyDescent="0.2">
      <c r="B1" s="860" t="s">
        <v>0</v>
      </c>
      <c r="C1" s="860"/>
      <c r="D1" s="860"/>
      <c r="E1" s="860"/>
      <c r="F1" s="860"/>
      <c r="G1" s="860"/>
      <c r="H1" s="860"/>
      <c r="I1" s="860"/>
      <c r="J1" s="860"/>
      <c r="K1" s="860"/>
      <c r="L1" s="860"/>
      <c r="M1" s="860"/>
    </row>
    <row r="2" spans="1:19" x14ac:dyDescent="0.2">
      <c r="B2" s="861" t="s">
        <v>1</v>
      </c>
      <c r="C2" s="861"/>
      <c r="D2" s="861"/>
      <c r="E2" s="861"/>
      <c r="F2" s="861"/>
      <c r="G2" s="861"/>
      <c r="H2" s="861"/>
      <c r="I2" s="861"/>
      <c r="J2" s="861"/>
      <c r="K2" s="861"/>
      <c r="L2" s="861"/>
      <c r="M2" s="861"/>
    </row>
    <row r="3" spans="1:19" x14ac:dyDescent="0.2">
      <c r="B3" s="862" t="s">
        <v>2</v>
      </c>
      <c r="C3" s="862"/>
      <c r="D3" s="862"/>
      <c r="E3" s="862"/>
      <c r="F3" s="862"/>
      <c r="G3" s="862"/>
      <c r="H3" s="862"/>
      <c r="I3" s="862"/>
      <c r="J3" s="862"/>
      <c r="K3" s="862"/>
      <c r="L3" s="862"/>
      <c r="M3" s="862"/>
    </row>
    <row r="4" spans="1:19" x14ac:dyDescent="0.2">
      <c r="B4" s="861" t="s">
        <v>3</v>
      </c>
      <c r="C4" s="861"/>
      <c r="D4" s="861"/>
      <c r="E4" s="861"/>
      <c r="F4" s="861"/>
      <c r="G4" s="861"/>
      <c r="H4" s="861"/>
      <c r="I4" s="861"/>
      <c r="J4" s="861"/>
      <c r="K4" s="861"/>
      <c r="L4" s="861"/>
      <c r="M4" s="861"/>
    </row>
    <row r="5" spans="1:19" x14ac:dyDescent="0.2">
      <c r="A5" s="3"/>
      <c r="B5" s="861" t="s">
        <v>4</v>
      </c>
      <c r="C5" s="861"/>
      <c r="D5" s="861"/>
      <c r="E5" s="861"/>
      <c r="F5" s="861"/>
      <c r="G5" s="861"/>
      <c r="H5" s="861"/>
      <c r="I5" s="861"/>
      <c r="J5" s="861"/>
      <c r="K5" s="861"/>
      <c r="L5" s="861"/>
      <c r="M5" s="861"/>
      <c r="N5" s="3"/>
      <c r="O5" s="3"/>
      <c r="P5" s="3"/>
      <c r="Q5" s="3"/>
      <c r="R5" s="3"/>
      <c r="S5" s="3"/>
    </row>
    <row r="6" spans="1:19" ht="8.1" customHeight="1" x14ac:dyDescent="0.2">
      <c r="B6" s="1"/>
      <c r="C6" s="1"/>
      <c r="D6" s="1"/>
      <c r="E6" s="4"/>
      <c r="F6" s="5"/>
      <c r="G6" s="5"/>
      <c r="H6" s="4"/>
      <c r="I6" s="6"/>
      <c r="J6" s="6"/>
    </row>
    <row r="7" spans="1:19" ht="25.5" x14ac:dyDescent="0.2">
      <c r="C7" s="11" t="s">
        <v>5</v>
      </c>
      <c r="D7" s="11" t="s">
        <v>6</v>
      </c>
      <c r="E7" s="12" t="s">
        <v>7</v>
      </c>
      <c r="F7" s="13" t="s">
        <v>8</v>
      </c>
      <c r="G7" s="13" t="s">
        <v>9</v>
      </c>
      <c r="H7" s="12" t="s">
        <v>10</v>
      </c>
      <c r="I7" s="14" t="s">
        <v>11</v>
      </c>
      <c r="J7" s="15" t="s">
        <v>12</v>
      </c>
      <c r="K7" s="13" t="s">
        <v>13</v>
      </c>
      <c r="L7" s="16" t="s">
        <v>14</v>
      </c>
      <c r="M7" s="17" t="s">
        <v>15</v>
      </c>
    </row>
    <row r="8" spans="1:19" x14ac:dyDescent="0.2">
      <c r="A8" s="18" t="s">
        <v>16</v>
      </c>
      <c r="B8" s="19"/>
      <c r="C8" s="20">
        <v>639305</v>
      </c>
      <c r="D8" s="20">
        <v>553278.32836999337</v>
      </c>
      <c r="E8" s="21">
        <v>1.1554853447512135</v>
      </c>
      <c r="F8" s="22">
        <v>83111.720755999995</v>
      </c>
      <c r="G8" s="22">
        <v>88862.251684544506</v>
      </c>
      <c r="H8" s="21">
        <v>0.93528713464341939</v>
      </c>
      <c r="I8" s="23">
        <v>167035166.08179718</v>
      </c>
      <c r="J8" s="24">
        <f t="shared" ref="J8:J56" si="0">IF(I8="","",I8/$I$8)</f>
        <v>1</v>
      </c>
      <c r="K8" s="22">
        <v>43798268.899915673</v>
      </c>
      <c r="L8" s="24">
        <f>IF(K8="","",K8/$K$8)</f>
        <v>1</v>
      </c>
      <c r="M8" s="25">
        <f>IF(L8="","",G8/$G$8)</f>
        <v>1</v>
      </c>
    </row>
    <row r="9" spans="1:19" x14ac:dyDescent="0.2">
      <c r="C9" s="26"/>
      <c r="D9" s="26"/>
      <c r="E9" s="27"/>
      <c r="F9" s="28"/>
      <c r="G9" s="28"/>
      <c r="H9" s="27"/>
      <c r="I9" s="29"/>
      <c r="J9" s="30" t="str">
        <f t="shared" si="0"/>
        <v/>
      </c>
      <c r="K9" s="31"/>
      <c r="L9" s="27" t="str">
        <f t="shared" ref="L9:L56" si="1">IF(K9="","",K9/$K$8)</f>
        <v/>
      </c>
      <c r="M9" s="32" t="str">
        <f t="shared" ref="M9:M56" si="2">IF(L9="","",G9/$G$8)</f>
        <v/>
      </c>
    </row>
    <row r="10" spans="1:19" x14ac:dyDescent="0.2">
      <c r="A10" s="1" t="s">
        <v>17</v>
      </c>
      <c r="B10" s="33" t="s">
        <v>18</v>
      </c>
      <c r="C10" s="34">
        <v>2375</v>
      </c>
      <c r="D10" s="34">
        <v>2140.5506200000323</v>
      </c>
      <c r="E10" s="35">
        <v>1.1095276036966433</v>
      </c>
      <c r="F10" s="36">
        <v>88.611273999999995</v>
      </c>
      <c r="G10" s="36">
        <v>90.114781340619686</v>
      </c>
      <c r="H10" s="35">
        <v>0.98331564124938986</v>
      </c>
      <c r="I10" s="37">
        <v>7389212.7474299232</v>
      </c>
      <c r="J10" s="38">
        <f t="shared" si="0"/>
        <v>4.4237467598957116E-2</v>
      </c>
      <c r="K10" s="36">
        <v>342319.91171036049</v>
      </c>
      <c r="L10" s="35">
        <f t="shared" si="1"/>
        <v>7.8158320022328458E-3</v>
      </c>
      <c r="M10" s="39">
        <f t="shared" si="2"/>
        <v>1.0140951825137357E-3</v>
      </c>
    </row>
    <row r="11" spans="1:19" x14ac:dyDescent="0.2">
      <c r="B11" s="40" t="s">
        <v>19</v>
      </c>
      <c r="C11" s="41">
        <v>2500</v>
      </c>
      <c r="D11" s="41">
        <v>2244.8062100000416</v>
      </c>
      <c r="E11" s="32">
        <v>1.1136818799160191</v>
      </c>
      <c r="F11" s="42">
        <v>106.80325000000001</v>
      </c>
      <c r="G11" s="42">
        <v>107.90444018632977</v>
      </c>
      <c r="H11" s="32">
        <v>0.98979476484537399</v>
      </c>
      <c r="I11" s="43">
        <v>7298584.314989944</v>
      </c>
      <c r="J11" s="44">
        <f t="shared" si="0"/>
        <v>4.3694896626832604E-2</v>
      </c>
      <c r="K11" s="42">
        <v>397900.8486443077</v>
      </c>
      <c r="L11" s="32">
        <f t="shared" si="1"/>
        <v>9.0848533204259535E-3</v>
      </c>
      <c r="M11" s="45">
        <f t="shared" si="2"/>
        <v>1.2142888362696891E-3</v>
      </c>
    </row>
    <row r="12" spans="1:19" x14ac:dyDescent="0.2">
      <c r="B12" s="40" t="s">
        <v>20</v>
      </c>
      <c r="C12" s="41">
        <v>2591</v>
      </c>
      <c r="D12" s="41">
        <v>2080.8008600000353</v>
      </c>
      <c r="E12" s="32">
        <v>1.2451936414520495</v>
      </c>
      <c r="F12" s="42">
        <v>106.812371</v>
      </c>
      <c r="G12" s="42">
        <v>103.49424972206977</v>
      </c>
      <c r="H12" s="32">
        <v>1.0320609240304743</v>
      </c>
      <c r="I12" s="43">
        <v>5165843.5032300567</v>
      </c>
      <c r="J12" s="44">
        <f t="shared" si="0"/>
        <v>3.0926682233490529E-2</v>
      </c>
      <c r="K12" s="42">
        <v>287768.13147218368</v>
      </c>
      <c r="L12" s="32">
        <f t="shared" si="1"/>
        <v>6.5703083409476429E-3</v>
      </c>
      <c r="M12" s="45">
        <f t="shared" si="2"/>
        <v>1.1646593211419845E-3</v>
      </c>
    </row>
    <row r="13" spans="1:19" x14ac:dyDescent="0.2">
      <c r="B13" s="40" t="s">
        <v>21</v>
      </c>
      <c r="C13" s="41">
        <v>5648</v>
      </c>
      <c r="D13" s="41">
        <v>4537.2246099999393</v>
      </c>
      <c r="E13" s="32">
        <v>1.2448138422664676</v>
      </c>
      <c r="F13" s="42">
        <v>261.31733800000001</v>
      </c>
      <c r="G13" s="42">
        <v>243.24468773079846</v>
      </c>
      <c r="H13" s="32">
        <v>1.0742982321126895</v>
      </c>
      <c r="I13" s="43">
        <v>7136911.1652499689</v>
      </c>
      <c r="J13" s="44">
        <f t="shared" si="0"/>
        <v>4.2726997749414158E-2</v>
      </c>
      <c r="K13" s="42">
        <v>409466.50486606307</v>
      </c>
      <c r="L13" s="32">
        <f t="shared" si="1"/>
        <v>9.3489198352049805E-3</v>
      </c>
      <c r="M13" s="45">
        <f t="shared" si="2"/>
        <v>2.7373230265906614E-3</v>
      </c>
    </row>
    <row r="14" spans="1:19" x14ac:dyDescent="0.2">
      <c r="B14" s="46" t="s">
        <v>22</v>
      </c>
      <c r="C14" s="41">
        <v>9037</v>
      </c>
      <c r="D14" s="41">
        <v>6709.6185999990157</v>
      </c>
      <c r="E14" s="32">
        <v>1.3468723840728183</v>
      </c>
      <c r="F14" s="42">
        <v>641.54348200000004</v>
      </c>
      <c r="G14" s="42">
        <v>587.12632330808719</v>
      </c>
      <c r="H14" s="32">
        <v>1.0926839021376291</v>
      </c>
      <c r="I14" s="43">
        <v>10291228.513269586</v>
      </c>
      <c r="J14" s="44">
        <f t="shared" si="0"/>
        <v>6.1611149045285279E-2</v>
      </c>
      <c r="K14" s="42">
        <v>1163039.6146457349</v>
      </c>
      <c r="L14" s="32">
        <f t="shared" si="1"/>
        <v>2.6554465367191124E-2</v>
      </c>
      <c r="M14" s="45">
        <f t="shared" si="2"/>
        <v>6.6071510925960926E-3</v>
      </c>
    </row>
    <row r="15" spans="1:19" x14ac:dyDescent="0.2">
      <c r="B15" s="46" t="s">
        <v>23</v>
      </c>
      <c r="C15" s="41">
        <v>14675</v>
      </c>
      <c r="D15" s="41">
        <v>11471.176239997243</v>
      </c>
      <c r="E15" s="32">
        <v>1.2792933952868575</v>
      </c>
      <c r="F15" s="42">
        <v>1698.37087</v>
      </c>
      <c r="G15" s="42">
        <v>1683.3504785903037</v>
      </c>
      <c r="H15" s="32">
        <v>1.0089229139152738</v>
      </c>
      <c r="I15" s="43">
        <v>16379461.113320297</v>
      </c>
      <c r="J15" s="44">
        <f t="shared" si="0"/>
        <v>9.8059956460301703E-2</v>
      </c>
      <c r="K15" s="42">
        <v>3649331.4327434641</v>
      </c>
      <c r="L15" s="32">
        <f t="shared" si="1"/>
        <v>8.3321362337005295E-2</v>
      </c>
      <c r="M15" s="45">
        <f t="shared" si="2"/>
        <v>1.8943369616224601E-2</v>
      </c>
    </row>
    <row r="16" spans="1:19" x14ac:dyDescent="0.2">
      <c r="B16" s="46" t="s">
        <v>24</v>
      </c>
      <c r="C16" s="41">
        <v>24492</v>
      </c>
      <c r="D16" s="41">
        <v>21072.82117999523</v>
      </c>
      <c r="E16" s="32">
        <v>1.1622553900495607</v>
      </c>
      <c r="F16" s="42">
        <v>3854.80816</v>
      </c>
      <c r="G16" s="42">
        <v>4250.5194096440582</v>
      </c>
      <c r="H16" s="32">
        <v>0.90690284845042135</v>
      </c>
      <c r="I16" s="43">
        <v>22767400.657520287</v>
      </c>
      <c r="J16" s="44">
        <f t="shared" si="0"/>
        <v>0.13630303840552405</v>
      </c>
      <c r="K16" s="42">
        <v>7554266.2537159901</v>
      </c>
      <c r="L16" s="32">
        <f t="shared" si="1"/>
        <v>0.17247864912146185</v>
      </c>
      <c r="M16" s="45">
        <f t="shared" si="2"/>
        <v>4.7832677307493167E-2</v>
      </c>
    </row>
    <row r="17" spans="1:13" x14ac:dyDescent="0.2">
      <c r="B17" s="46" t="s">
        <v>25</v>
      </c>
      <c r="C17" s="41">
        <v>36991</v>
      </c>
      <c r="D17" s="41">
        <v>31694.624069993955</v>
      </c>
      <c r="E17" s="32">
        <v>1.1671064442446013</v>
      </c>
      <c r="F17" s="42">
        <v>6488.1971720000001</v>
      </c>
      <c r="G17" s="42">
        <v>7116.5819625472059</v>
      </c>
      <c r="H17" s="32">
        <v>0.91170132040153007</v>
      </c>
      <c r="I17" s="43">
        <v>23686187.988869969</v>
      </c>
      <c r="J17" s="44">
        <f t="shared" si="0"/>
        <v>0.14180360066975856</v>
      </c>
      <c r="K17" s="42">
        <v>9016301.2799467891</v>
      </c>
      <c r="L17" s="32">
        <f t="shared" si="1"/>
        <v>0.20585976355709687</v>
      </c>
      <c r="M17" s="45">
        <f t="shared" si="2"/>
        <v>8.0085546198071053E-2</v>
      </c>
    </row>
    <row r="18" spans="1:13" x14ac:dyDescent="0.2">
      <c r="B18" s="46" t="s">
        <v>26</v>
      </c>
      <c r="C18" s="41">
        <v>111084</v>
      </c>
      <c r="D18" s="41">
        <v>94645.976770005625</v>
      </c>
      <c r="E18" s="32">
        <v>1.1736790489250228</v>
      </c>
      <c r="F18" s="42">
        <v>17028.278586</v>
      </c>
      <c r="G18" s="42">
        <v>18534.194720612453</v>
      </c>
      <c r="H18" s="32">
        <v>0.91874930865285032</v>
      </c>
      <c r="I18" s="43">
        <v>36665033.810536392</v>
      </c>
      <c r="J18" s="44">
        <f t="shared" si="0"/>
        <v>0.21950487834748231</v>
      </c>
      <c r="K18" s="42">
        <v>12887617.176032791</v>
      </c>
      <c r="L18" s="32">
        <f t="shared" si="1"/>
        <v>0.29424946464168594</v>
      </c>
      <c r="M18" s="45">
        <f t="shared" si="2"/>
        <v>0.20857219313334191</v>
      </c>
    </row>
    <row r="19" spans="1:13" x14ac:dyDescent="0.2">
      <c r="B19" s="46" t="s">
        <v>27</v>
      </c>
      <c r="C19" s="41">
        <v>159371</v>
      </c>
      <c r="D19" s="41">
        <v>137942.73712000487</v>
      </c>
      <c r="E19" s="32">
        <v>1.1553417260479135</v>
      </c>
      <c r="F19" s="42">
        <v>17969.941552</v>
      </c>
      <c r="G19" s="42">
        <v>19778.513889390928</v>
      </c>
      <c r="H19" s="32">
        <v>0.90855873461953918</v>
      </c>
      <c r="I19" s="43">
        <v>20685161.907351434</v>
      </c>
      <c r="J19" s="44">
        <f t="shared" si="0"/>
        <v>0.12383716790045218</v>
      </c>
      <c r="K19" s="42">
        <v>5787186.1329662092</v>
      </c>
      <c r="L19" s="32">
        <f t="shared" si="1"/>
        <v>0.13213275954331957</v>
      </c>
      <c r="M19" s="45">
        <f t="shared" si="2"/>
        <v>0.22257497997691336</v>
      </c>
    </row>
    <row r="20" spans="1:13" x14ac:dyDescent="0.2">
      <c r="B20" s="46" t="s">
        <v>28</v>
      </c>
      <c r="C20" s="41">
        <v>188093</v>
      </c>
      <c r="D20" s="41">
        <v>164189.42475999799</v>
      </c>
      <c r="E20" s="32">
        <v>1.1455853522536106</v>
      </c>
      <c r="F20" s="42">
        <v>16016.511038000001</v>
      </c>
      <c r="G20" s="42">
        <v>15965.42448512058</v>
      </c>
      <c r="H20" s="32">
        <v>1.0031998242782101</v>
      </c>
      <c r="I20" s="43">
        <v>7879043.521589322</v>
      </c>
      <c r="J20" s="44">
        <f t="shared" si="0"/>
        <v>4.7169968494723748E-2</v>
      </c>
      <c r="K20" s="42">
        <v>1631182.3814049803</v>
      </c>
      <c r="L20" s="32">
        <f t="shared" si="1"/>
        <v>3.7243078833376471E-2</v>
      </c>
      <c r="M20" s="45">
        <f t="shared" si="2"/>
        <v>0.17966486536709478</v>
      </c>
    </row>
    <row r="21" spans="1:13" x14ac:dyDescent="0.2">
      <c r="B21" s="46" t="s">
        <v>29</v>
      </c>
      <c r="C21" s="41">
        <v>72558</v>
      </c>
      <c r="D21" s="41">
        <v>64963.005109999416</v>
      </c>
      <c r="E21" s="32">
        <v>1.1169126162981571</v>
      </c>
      <c r="F21" s="42">
        <v>13061.928003999999</v>
      </c>
      <c r="G21" s="42">
        <v>13882.993941919041</v>
      </c>
      <c r="H21" s="32">
        <v>0.94085815052905331</v>
      </c>
      <c r="I21" s="43">
        <v>1540957.3844700577</v>
      </c>
      <c r="J21" s="44">
        <f t="shared" si="0"/>
        <v>9.2253470967631462E-3</v>
      </c>
      <c r="K21" s="42">
        <v>559386.95562561869</v>
      </c>
      <c r="L21" s="32">
        <f t="shared" si="1"/>
        <v>1.2771896462480866E-2</v>
      </c>
      <c r="M21" s="45">
        <f t="shared" si="2"/>
        <v>0.15623049921357846</v>
      </c>
    </row>
    <row r="22" spans="1:13" x14ac:dyDescent="0.2">
      <c r="B22" s="47" t="s">
        <v>30</v>
      </c>
      <c r="C22" s="48">
        <v>9890</v>
      </c>
      <c r="D22" s="48">
        <v>9585.5622199999161</v>
      </c>
      <c r="E22" s="49">
        <v>1.0317600337896597</v>
      </c>
      <c r="F22" s="50">
        <v>5788.597659</v>
      </c>
      <c r="G22" s="50">
        <v>6518.7883144374655</v>
      </c>
      <c r="H22" s="49">
        <v>0.88798675149179518</v>
      </c>
      <c r="I22" s="51">
        <v>150139.4539699991</v>
      </c>
      <c r="J22" s="52">
        <f t="shared" si="0"/>
        <v>8.9884937101493802E-4</v>
      </c>
      <c r="K22" s="50">
        <v>112502.27614463252</v>
      </c>
      <c r="L22" s="49">
        <f t="shared" si="1"/>
        <v>2.5686466376493963E-3</v>
      </c>
      <c r="M22" s="53">
        <f t="shared" si="2"/>
        <v>7.3358351728231699E-2</v>
      </c>
    </row>
    <row r="23" spans="1:13" x14ac:dyDescent="0.2">
      <c r="B23" s="54"/>
      <c r="C23" s="41"/>
      <c r="D23" s="41"/>
      <c r="E23" s="32"/>
      <c r="F23" s="55"/>
      <c r="G23" s="55"/>
      <c r="H23" s="32"/>
      <c r="I23" s="43"/>
      <c r="J23" s="44"/>
      <c r="K23" s="55"/>
      <c r="L23" s="32"/>
      <c r="M23" s="32"/>
    </row>
    <row r="24" spans="1:13" x14ac:dyDescent="0.2">
      <c r="A24" s="1" t="s">
        <v>31</v>
      </c>
      <c r="B24" s="56" t="s">
        <v>32</v>
      </c>
      <c r="C24" s="34">
        <v>359406</v>
      </c>
      <c r="D24" s="34">
        <v>308161.54821002431</v>
      </c>
      <c r="E24" s="35">
        <v>1.1662908694729512</v>
      </c>
      <c r="F24" s="36">
        <v>55991.953114999997</v>
      </c>
      <c r="G24" s="36">
        <v>60312.416212860771</v>
      </c>
      <c r="H24" s="35">
        <v>0.92836527917216005</v>
      </c>
      <c r="I24" s="37">
        <v>90824031.048383057</v>
      </c>
      <c r="J24" s="38">
        <f t="shared" si="0"/>
        <v>0.54374197469236207</v>
      </c>
      <c r="K24" s="36">
        <v>29060335.897271711</v>
      </c>
      <c r="L24" s="35">
        <f t="shared" si="1"/>
        <v>0.6635042120883381</v>
      </c>
      <c r="M24" s="39">
        <f t="shared" si="2"/>
        <v>0.67871807285467078</v>
      </c>
    </row>
    <row r="25" spans="1:13" x14ac:dyDescent="0.2">
      <c r="B25" s="57" t="s">
        <v>33</v>
      </c>
      <c r="C25" s="48">
        <v>279899</v>
      </c>
      <c r="D25" s="48">
        <v>245116.78016003541</v>
      </c>
      <c r="E25" s="49">
        <v>1.1419006067934454</v>
      </c>
      <c r="F25" s="50">
        <v>27119.767640999999</v>
      </c>
      <c r="G25" s="50">
        <v>28549.835471685532</v>
      </c>
      <c r="H25" s="49">
        <v>0.94990976980922326</v>
      </c>
      <c r="I25" s="51">
        <v>76211135.033421025</v>
      </c>
      <c r="J25" s="52">
        <f t="shared" si="0"/>
        <v>0.45625802530767923</v>
      </c>
      <c r="K25" s="50">
        <v>14737933.002648205</v>
      </c>
      <c r="L25" s="49">
        <f t="shared" si="1"/>
        <v>0.33649578791175877</v>
      </c>
      <c r="M25" s="53">
        <f t="shared" si="2"/>
        <v>0.32128192714534942</v>
      </c>
    </row>
    <row r="26" spans="1:13" x14ac:dyDescent="0.2">
      <c r="B26" s="54"/>
      <c r="C26" s="41"/>
      <c r="D26" s="41"/>
      <c r="E26" s="32"/>
      <c r="F26" s="58"/>
      <c r="G26" s="58"/>
      <c r="H26" s="32"/>
      <c r="I26" s="43"/>
      <c r="J26" s="44"/>
      <c r="K26" s="55"/>
      <c r="L26" s="32"/>
      <c r="M26" s="32"/>
    </row>
    <row r="27" spans="1:13" x14ac:dyDescent="0.2">
      <c r="A27" s="1" t="s">
        <v>34</v>
      </c>
      <c r="B27" s="59" t="s">
        <v>35</v>
      </c>
      <c r="C27" s="34">
        <v>6527</v>
      </c>
      <c r="D27" s="34">
        <v>4176.3382700007014</v>
      </c>
      <c r="E27" s="35">
        <v>1.5628523309245503</v>
      </c>
      <c r="F27" s="36">
        <v>1468.6886629999999</v>
      </c>
      <c r="G27" s="36">
        <v>1467.9511002911563</v>
      </c>
      <c r="H27" s="35">
        <v>1.0005024436499945</v>
      </c>
      <c r="I27" s="37">
        <v>11192070.037950119</v>
      </c>
      <c r="J27" s="38">
        <f t="shared" si="0"/>
        <v>6.7004274012990528E-2</v>
      </c>
      <c r="K27" s="36">
        <v>4153578.6860767808</v>
      </c>
      <c r="L27" s="35">
        <f t="shared" si="1"/>
        <v>9.483431172972176E-2</v>
      </c>
      <c r="M27" s="39">
        <f t="shared" si="2"/>
        <v>1.6519400222968599E-2</v>
      </c>
    </row>
    <row r="28" spans="1:13" x14ac:dyDescent="0.2">
      <c r="B28" s="60">
        <v>2</v>
      </c>
      <c r="C28" s="41">
        <v>8105</v>
      </c>
      <c r="D28" s="41">
        <v>5823.891749999053</v>
      </c>
      <c r="E28" s="32">
        <v>1.3916810867924043</v>
      </c>
      <c r="F28" s="42">
        <v>2035.593089</v>
      </c>
      <c r="G28" s="42">
        <v>2170.1124907660919</v>
      </c>
      <c r="H28" s="32">
        <v>0.9380127056369304</v>
      </c>
      <c r="I28" s="43">
        <v>10240733.951610073</v>
      </c>
      <c r="J28" s="44">
        <f t="shared" si="0"/>
        <v>6.1308850057329736E-2</v>
      </c>
      <c r="K28" s="42">
        <v>4012065.7296548244</v>
      </c>
      <c r="L28" s="32">
        <f t="shared" si="1"/>
        <v>9.160329461474559E-2</v>
      </c>
      <c r="M28" s="45">
        <f t="shared" si="2"/>
        <v>2.4421083751848389E-2</v>
      </c>
    </row>
    <row r="29" spans="1:13" x14ac:dyDescent="0.2">
      <c r="B29" s="60">
        <v>3</v>
      </c>
      <c r="C29" s="41">
        <v>9491</v>
      </c>
      <c r="D29" s="41">
        <v>7592.0913499968692</v>
      </c>
      <c r="E29" s="32">
        <v>1.2501166756909365</v>
      </c>
      <c r="F29" s="42">
        <v>2682.0469130000001</v>
      </c>
      <c r="G29" s="42">
        <v>3029.8056678161925</v>
      </c>
      <c r="H29" s="32">
        <v>0.88522077223954487</v>
      </c>
      <c r="I29" s="43">
        <v>9490518.3185293786</v>
      </c>
      <c r="J29" s="44">
        <f t="shared" si="0"/>
        <v>5.6817486647583348E-2</v>
      </c>
      <c r="K29" s="42">
        <v>3831972.4347815709</v>
      </c>
      <c r="L29" s="32">
        <f t="shared" si="1"/>
        <v>8.7491413040503729E-2</v>
      </c>
      <c r="M29" s="45">
        <f t="shared" si="2"/>
        <v>3.409553112126637E-2</v>
      </c>
    </row>
    <row r="30" spans="1:13" x14ac:dyDescent="0.2">
      <c r="B30" s="61" t="s">
        <v>36</v>
      </c>
      <c r="C30" s="41">
        <v>21169</v>
      </c>
      <c r="D30" s="41">
        <v>18775.4363599916</v>
      </c>
      <c r="E30" s="32">
        <v>1.127483782220307</v>
      </c>
      <c r="F30" s="42">
        <v>7082.8772939999999</v>
      </c>
      <c r="G30" s="42">
        <v>8266.0340212593801</v>
      </c>
      <c r="H30" s="32">
        <v>0.85686524828999933</v>
      </c>
      <c r="I30" s="43">
        <v>17625346.465451743</v>
      </c>
      <c r="J30" s="44">
        <f t="shared" si="0"/>
        <v>0.10551877714672732</v>
      </c>
      <c r="K30" s="42">
        <v>7102476.0395769514</v>
      </c>
      <c r="L30" s="32">
        <f t="shared" si="1"/>
        <v>0.16216339636178237</v>
      </c>
      <c r="M30" s="45">
        <f t="shared" si="2"/>
        <v>9.3020758134773465E-2</v>
      </c>
    </row>
    <row r="31" spans="1:13" x14ac:dyDescent="0.2">
      <c r="B31" s="60" t="s">
        <v>37</v>
      </c>
      <c r="C31" s="41">
        <v>82484</v>
      </c>
      <c r="D31" s="41">
        <v>76332.585969999942</v>
      </c>
      <c r="E31" s="32">
        <v>1.0805869990100647</v>
      </c>
      <c r="F31" s="42">
        <v>26027.505972999999</v>
      </c>
      <c r="G31" s="42">
        <v>29412.563912537622</v>
      </c>
      <c r="H31" s="32">
        <v>0.88491115736786619</v>
      </c>
      <c r="I31" s="43">
        <v>41297685.604816191</v>
      </c>
      <c r="J31" s="44">
        <f t="shared" si="0"/>
        <v>0.24723946803269378</v>
      </c>
      <c r="K31" s="42">
        <v>14140401.140756585</v>
      </c>
      <c r="L31" s="32">
        <f t="shared" si="1"/>
        <v>0.32285296875703257</v>
      </c>
      <c r="M31" s="45">
        <f t="shared" si="2"/>
        <v>0.33099053146830448</v>
      </c>
    </row>
    <row r="32" spans="1:13" x14ac:dyDescent="0.2">
      <c r="B32" s="60" t="s">
        <v>38</v>
      </c>
      <c r="C32" s="41">
        <v>105788</v>
      </c>
      <c r="D32" s="41">
        <v>93750.496780000831</v>
      </c>
      <c r="E32" s="32">
        <v>1.128399353960192</v>
      </c>
      <c r="F32" s="42">
        <v>17339.393102999999</v>
      </c>
      <c r="G32" s="42">
        <v>18903.849224390222</v>
      </c>
      <c r="H32" s="32">
        <v>0.91724139867917909</v>
      </c>
      <c r="I32" s="43">
        <v>29713117.100018378</v>
      </c>
      <c r="J32" s="44">
        <f t="shared" si="0"/>
        <v>0.17788539860802638</v>
      </c>
      <c r="K32" s="42">
        <v>6351810.1541533852</v>
      </c>
      <c r="L32" s="32">
        <f t="shared" si="1"/>
        <v>0.14502422843852658</v>
      </c>
      <c r="M32" s="45">
        <f t="shared" si="2"/>
        <v>0.2127320528799756</v>
      </c>
    </row>
    <row r="33" spans="1:13" x14ac:dyDescent="0.2">
      <c r="B33" s="62" t="s">
        <v>39</v>
      </c>
      <c r="C33" s="41">
        <v>158368</v>
      </c>
      <c r="D33" s="41">
        <v>134683.62867000117</v>
      </c>
      <c r="E33" s="32">
        <v>1.1758518950215526</v>
      </c>
      <c r="F33" s="42">
        <v>12455.510055000001</v>
      </c>
      <c r="G33" s="42">
        <v>12341.234052311964</v>
      </c>
      <c r="H33" s="32">
        <v>1.0092596900928743</v>
      </c>
      <c r="I33" s="43">
        <v>23364850.051379811</v>
      </c>
      <c r="J33" s="44">
        <f t="shared" si="0"/>
        <v>0.13987982650274994</v>
      </c>
      <c r="K33" s="42">
        <v>2440903.3978303866</v>
      </c>
      <c r="L33" s="32">
        <f t="shared" si="1"/>
        <v>5.5730590709147557E-2</v>
      </c>
      <c r="M33" s="45">
        <f t="shared" si="2"/>
        <v>0.13888050120677317</v>
      </c>
    </row>
    <row r="34" spans="1:13" x14ac:dyDescent="0.2">
      <c r="B34" s="57" t="s">
        <v>40</v>
      </c>
      <c r="C34" s="48">
        <v>247373</v>
      </c>
      <c r="D34" s="48">
        <v>212143.85921999969</v>
      </c>
      <c r="E34" s="49">
        <v>1.1660625054598757</v>
      </c>
      <c r="F34" s="50">
        <v>14020.105665999999</v>
      </c>
      <c r="G34" s="50">
        <v>13270.701215176527</v>
      </c>
      <c r="H34" s="49">
        <v>1.0564705993053665</v>
      </c>
      <c r="I34" s="51">
        <v>24110844.552039422</v>
      </c>
      <c r="J34" s="52">
        <f t="shared" si="0"/>
        <v>0.14434591899188662</v>
      </c>
      <c r="K34" s="50">
        <v>1765061.3170892564</v>
      </c>
      <c r="L34" s="49">
        <f t="shared" si="1"/>
        <v>4.029979634863274E-2</v>
      </c>
      <c r="M34" s="53">
        <f t="shared" si="2"/>
        <v>0.14934014121414224</v>
      </c>
    </row>
    <row r="35" spans="1:13" x14ac:dyDescent="0.2">
      <c r="B35" s="54"/>
      <c r="C35" s="41"/>
      <c r="D35" s="41"/>
      <c r="E35" s="32"/>
      <c r="F35" s="58"/>
      <c r="G35" s="58"/>
      <c r="H35" s="32"/>
      <c r="I35" s="43"/>
      <c r="J35" s="44"/>
      <c r="K35" s="55"/>
      <c r="L35" s="32"/>
      <c r="M35" s="32"/>
    </row>
    <row r="36" spans="1:13" x14ac:dyDescent="0.2">
      <c r="A36" s="1" t="s">
        <v>41</v>
      </c>
      <c r="B36" s="63" t="s">
        <v>42</v>
      </c>
      <c r="C36" s="34">
        <v>113141</v>
      </c>
      <c r="D36" s="34">
        <v>83706.543830000155</v>
      </c>
      <c r="E36" s="35">
        <v>1.3516386512120051</v>
      </c>
      <c r="F36" s="36">
        <v>536.71276699999999</v>
      </c>
      <c r="G36" s="36">
        <v>401.36142788814709</v>
      </c>
      <c r="H36" s="35">
        <v>1.3372305600566408</v>
      </c>
      <c r="I36" s="37">
        <v>4099764.3830100074</v>
      </c>
      <c r="J36" s="38">
        <f t="shared" si="0"/>
        <v>2.4544318895114287E-2</v>
      </c>
      <c r="K36" s="36">
        <v>21279.485893230685</v>
      </c>
      <c r="L36" s="35">
        <f t="shared" si="1"/>
        <v>4.8585221351686017E-4</v>
      </c>
      <c r="M36" s="39">
        <f t="shared" si="2"/>
        <v>4.5166695675567092E-3</v>
      </c>
    </row>
    <row r="37" spans="1:13" x14ac:dyDescent="0.2">
      <c r="B37" s="46" t="s">
        <v>43</v>
      </c>
      <c r="C37" s="41">
        <v>126013</v>
      </c>
      <c r="D37" s="41">
        <v>98217.920880001184</v>
      </c>
      <c r="E37" s="32">
        <v>1.282993967607579</v>
      </c>
      <c r="F37" s="42">
        <v>1746.2926239999999</v>
      </c>
      <c r="G37" s="42">
        <v>1383.1062765356587</v>
      </c>
      <c r="H37" s="32">
        <v>1.2625874479971517</v>
      </c>
      <c r="I37" s="43">
        <v>14790991.036509708</v>
      </c>
      <c r="J37" s="44">
        <f t="shared" si="0"/>
        <v>8.8550162121349668E-2</v>
      </c>
      <c r="K37" s="42">
        <v>210674.92174550312</v>
      </c>
      <c r="L37" s="32">
        <f t="shared" si="1"/>
        <v>4.8101198297795904E-3</v>
      </c>
      <c r="M37" s="45">
        <f t="shared" si="2"/>
        <v>1.5564609835069231E-2</v>
      </c>
    </row>
    <row r="38" spans="1:13" x14ac:dyDescent="0.2">
      <c r="B38" s="46" t="s">
        <v>44</v>
      </c>
      <c r="C38" s="41">
        <v>98262</v>
      </c>
      <c r="D38" s="41">
        <v>78705.968490000203</v>
      </c>
      <c r="E38" s="32">
        <v>1.2484694856716545</v>
      </c>
      <c r="F38" s="42">
        <v>3011.2864020000002</v>
      </c>
      <c r="G38" s="42">
        <v>2444.0789004163521</v>
      </c>
      <c r="H38" s="32">
        <v>1.2320741370039334</v>
      </c>
      <c r="I38" s="43">
        <v>19922505.415120326</v>
      </c>
      <c r="J38" s="44">
        <f t="shared" si="0"/>
        <v>0.11927132401188063</v>
      </c>
      <c r="K38" s="42">
        <v>584979.05903625255</v>
      </c>
      <c r="L38" s="32">
        <f t="shared" si="1"/>
        <v>1.3356214154787721E-2</v>
      </c>
      <c r="M38" s="45">
        <f t="shared" si="2"/>
        <v>2.7504129752334894E-2</v>
      </c>
    </row>
    <row r="39" spans="1:13" x14ac:dyDescent="0.2">
      <c r="B39" s="46" t="s">
        <v>45</v>
      </c>
      <c r="C39" s="41">
        <v>104403</v>
      </c>
      <c r="D39" s="41">
        <v>88563.799710002146</v>
      </c>
      <c r="E39" s="32">
        <v>1.1788450850331913</v>
      </c>
      <c r="F39" s="42">
        <v>6180.3120799999997</v>
      </c>
      <c r="G39" s="42">
        <v>5330.9781639008152</v>
      </c>
      <c r="H39" s="32">
        <v>1.1593204642724901</v>
      </c>
      <c r="I39" s="43">
        <v>25530347.80111859</v>
      </c>
      <c r="J39" s="44">
        <f t="shared" si="0"/>
        <v>0.15284414892979103</v>
      </c>
      <c r="K39" s="42">
        <v>1489926.9867837683</v>
      </c>
      <c r="L39" s="32">
        <f t="shared" si="1"/>
        <v>3.4017942357229485E-2</v>
      </c>
      <c r="M39" s="45">
        <f t="shared" si="2"/>
        <v>5.9991481904211226E-2</v>
      </c>
    </row>
    <row r="40" spans="1:13" x14ac:dyDescent="0.2">
      <c r="B40" s="46" t="s">
        <v>46</v>
      </c>
      <c r="C40" s="41">
        <v>118167</v>
      </c>
      <c r="D40" s="41">
        <v>115689.84271000845</v>
      </c>
      <c r="E40" s="32">
        <v>1.0214120551291686</v>
      </c>
      <c r="F40" s="42">
        <v>15171.087439000001</v>
      </c>
      <c r="G40" s="42">
        <v>15137.86605072575</v>
      </c>
      <c r="H40" s="32">
        <v>1.0021945886007266</v>
      </c>
      <c r="I40" s="43">
        <v>44839028.91473534</v>
      </c>
      <c r="J40" s="44">
        <f t="shared" si="0"/>
        <v>0.26844065214852814</v>
      </c>
      <c r="K40" s="42">
        <v>5886888.6712638102</v>
      </c>
      <c r="L40" s="32">
        <f t="shared" si="1"/>
        <v>0.13440916317300258</v>
      </c>
      <c r="M40" s="45">
        <f t="shared" si="2"/>
        <v>0.17035204221995451</v>
      </c>
    </row>
    <row r="41" spans="1:13" x14ac:dyDescent="0.2">
      <c r="B41" s="46" t="s">
        <v>47</v>
      </c>
      <c r="C41" s="41">
        <v>42120</v>
      </c>
      <c r="D41" s="41">
        <v>45921.318829994132</v>
      </c>
      <c r="E41" s="32">
        <v>0.91722104401950999</v>
      </c>
      <c r="F41" s="42">
        <v>12429.236858</v>
      </c>
      <c r="G41" s="42">
        <v>13657.148628802679</v>
      </c>
      <c r="H41" s="32">
        <v>0.91009018030212874</v>
      </c>
      <c r="I41" s="43">
        <v>28872014.168720026</v>
      </c>
      <c r="J41" s="44">
        <f t="shared" si="0"/>
        <v>0.17284991445802131</v>
      </c>
      <c r="K41" s="42">
        <v>8365070.7763157645</v>
      </c>
      <c r="L41" s="32">
        <f t="shared" si="1"/>
        <v>0.19099089955886064</v>
      </c>
      <c r="M41" s="45">
        <f t="shared" si="2"/>
        <v>0.15368897782699353</v>
      </c>
    </row>
    <row r="42" spans="1:13" x14ac:dyDescent="0.2">
      <c r="B42" s="46" t="s">
        <v>48</v>
      </c>
      <c r="C42" s="41">
        <v>21585</v>
      </c>
      <c r="D42" s="41">
        <v>24589.712439993429</v>
      </c>
      <c r="E42" s="32">
        <v>0.87780611719938306</v>
      </c>
      <c r="F42" s="42">
        <v>12324.138397999999</v>
      </c>
      <c r="G42" s="42">
        <v>14116.374529900293</v>
      </c>
      <c r="H42" s="32">
        <v>0.87303849666894939</v>
      </c>
      <c r="I42" s="43">
        <v>17978493.911320154</v>
      </c>
      <c r="J42" s="44">
        <f t="shared" si="0"/>
        <v>0.10763298731068449</v>
      </c>
      <c r="K42" s="42">
        <v>10069050.269068429</v>
      </c>
      <c r="L42" s="32">
        <f t="shared" si="1"/>
        <v>0.22989607858880048</v>
      </c>
      <c r="M42" s="45">
        <f t="shared" si="2"/>
        <v>0.15885681785346323</v>
      </c>
    </row>
    <row r="43" spans="1:13" x14ac:dyDescent="0.2">
      <c r="B43" s="46" t="s">
        <v>49</v>
      </c>
      <c r="C43" s="41">
        <v>12505</v>
      </c>
      <c r="D43" s="41">
        <v>14447.6258099958</v>
      </c>
      <c r="E43" s="32">
        <v>0.86554013541437613</v>
      </c>
      <c r="F43" s="42">
        <v>15748.006775</v>
      </c>
      <c r="G43" s="42">
        <v>18198.173726414247</v>
      </c>
      <c r="H43" s="32">
        <v>0.86536193201310729</v>
      </c>
      <c r="I43" s="43">
        <v>9869751.8058293443</v>
      </c>
      <c r="J43" s="44">
        <f t="shared" si="0"/>
        <v>5.9087867766696042E-2</v>
      </c>
      <c r="K43" s="42">
        <v>11988340.8782722</v>
      </c>
      <c r="L43" s="32">
        <f t="shared" si="1"/>
        <v>0.27371723082633709</v>
      </c>
      <c r="M43" s="45">
        <f t="shared" si="2"/>
        <v>0.20479082379114855</v>
      </c>
    </row>
    <row r="44" spans="1:13" x14ac:dyDescent="0.2">
      <c r="B44" s="46" t="s">
        <v>50</v>
      </c>
      <c r="C44" s="41">
        <v>1724</v>
      </c>
      <c r="D44" s="41">
        <v>1846.6654600001502</v>
      </c>
      <c r="E44" s="32">
        <v>0.93357461724543211</v>
      </c>
      <c r="F44" s="42">
        <v>5486.3749680000001</v>
      </c>
      <c r="G44" s="42">
        <v>5900.7558407445704</v>
      </c>
      <c r="H44" s="32">
        <v>0.92977495020497525</v>
      </c>
      <c r="I44" s="43">
        <v>765585.67196999094</v>
      </c>
      <c r="J44" s="44">
        <f t="shared" si="0"/>
        <v>4.5833801942944362E-3</v>
      </c>
      <c r="K44" s="42">
        <v>2381056.0626305444</v>
      </c>
      <c r="L44" s="32">
        <f>IF(K44="","",K44/$K$8)</f>
        <v>5.4364159187924636E-2</v>
      </c>
      <c r="M44" s="45">
        <f>IF(L44="","",G44/$G$8)</f>
        <v>6.6403402219559871E-2</v>
      </c>
    </row>
    <row r="45" spans="1:13" x14ac:dyDescent="0.2">
      <c r="B45" s="62" t="s">
        <v>51</v>
      </c>
      <c r="C45" s="41">
        <v>1013</v>
      </c>
      <c r="D45" s="41">
        <v>1145.468970000059</v>
      </c>
      <c r="E45" s="32">
        <v>0.88435394282216817</v>
      </c>
      <c r="F45" s="42">
        <v>5735.9584400000003</v>
      </c>
      <c r="G45" s="42">
        <v>6530.4334983387953</v>
      </c>
      <c r="H45" s="32">
        <v>0.87834267686197354</v>
      </c>
      <c r="I45" s="43">
        <v>272613.58951999183</v>
      </c>
      <c r="J45" s="44">
        <f t="shared" si="0"/>
        <v>1.6320730293792917E-3</v>
      </c>
      <c r="K45" s="42">
        <v>1524908.4792144345</v>
      </c>
      <c r="L45" s="32">
        <f>IF(K45="","",K45/$K$8)</f>
        <v>3.4816638134695099E-2</v>
      </c>
      <c r="M45" s="45">
        <f>IF(L45="","",G45/$G$8)</f>
        <v>7.3489399317962709E-2</v>
      </c>
    </row>
    <row r="46" spans="1:13" x14ac:dyDescent="0.2">
      <c r="B46" s="57" t="s">
        <v>52</v>
      </c>
      <c r="C46" s="48">
        <v>372</v>
      </c>
      <c r="D46" s="48">
        <v>443.46124000001106</v>
      </c>
      <c r="E46" s="49">
        <v>0.8388557250234332</v>
      </c>
      <c r="F46" s="50">
        <v>4742.3140050000002</v>
      </c>
      <c r="G46" s="50">
        <v>5761.9746408824385</v>
      </c>
      <c r="H46" s="49">
        <v>0.82303625068952424</v>
      </c>
      <c r="I46" s="51">
        <v>94069.383940000131</v>
      </c>
      <c r="J46" s="52">
        <f t="shared" si="0"/>
        <v>5.6317113423848915E-4</v>
      </c>
      <c r="K46" s="50">
        <v>1276093.3096955714</v>
      </c>
      <c r="L46" s="49">
        <f>IF(K46="","",K46/$K$8)</f>
        <v>2.9135701975153368E-2</v>
      </c>
      <c r="M46" s="53">
        <f>IF(L46="","",G46/$G$8)</f>
        <v>6.4841645711804508E-2</v>
      </c>
    </row>
    <row r="47" spans="1:13" x14ac:dyDescent="0.2">
      <c r="B47" s="54"/>
      <c r="C47" s="41"/>
      <c r="D47" s="41"/>
      <c r="E47" s="32"/>
      <c r="F47" s="55"/>
      <c r="G47" s="55"/>
      <c r="H47" s="32"/>
      <c r="I47" s="43"/>
      <c r="J47" s="44"/>
      <c r="K47" s="55"/>
      <c r="L47" s="32"/>
      <c r="M47" s="32"/>
    </row>
    <row r="48" spans="1:13" x14ac:dyDescent="0.2">
      <c r="A48" s="1" t="s">
        <v>53</v>
      </c>
      <c r="B48" s="63" t="s">
        <v>54</v>
      </c>
      <c r="C48" s="34">
        <v>448758</v>
      </c>
      <c r="D48" s="34">
        <v>402701.98896008352</v>
      </c>
      <c r="E48" s="35">
        <v>1.1143674784394513</v>
      </c>
      <c r="F48" s="36">
        <v>73666.960361000005</v>
      </c>
      <c r="G48" s="36">
        <v>79496.10389365704</v>
      </c>
      <c r="H48" s="35">
        <v>0.92667384630000527</v>
      </c>
      <c r="I48" s="37">
        <v>134219816.50903219</v>
      </c>
      <c r="J48" s="38">
        <f t="shared" si="0"/>
        <v>0.80354226991521471</v>
      </c>
      <c r="K48" s="36">
        <v>41030927.224516191</v>
      </c>
      <c r="L48" s="35">
        <f t="shared" si="1"/>
        <v>0.93681618600673022</v>
      </c>
      <c r="M48" s="39">
        <f t="shared" si="2"/>
        <v>0.89459925206333157</v>
      </c>
    </row>
    <row r="49" spans="1:14" x14ac:dyDescent="0.2">
      <c r="B49" s="46" t="s">
        <v>55</v>
      </c>
      <c r="C49" s="41">
        <v>126322</v>
      </c>
      <c r="D49" s="41">
        <v>106617.89672000498</v>
      </c>
      <c r="E49" s="32">
        <v>1.1848104669682336</v>
      </c>
      <c r="F49" s="42">
        <v>8401.2498849999993</v>
      </c>
      <c r="G49" s="42">
        <v>8509.0303374499017</v>
      </c>
      <c r="H49" s="32">
        <v>0.98733340366933009</v>
      </c>
      <c r="I49" s="43">
        <v>14787717.225160733</v>
      </c>
      <c r="J49" s="44">
        <f t="shared" si="0"/>
        <v>8.8530562587755809E-2</v>
      </c>
      <c r="K49" s="42">
        <v>1820110.5763213937</v>
      </c>
      <c r="L49" s="32">
        <f t="shared" si="1"/>
        <v>4.1556678426733391E-2</v>
      </c>
      <c r="M49" s="45">
        <f t="shared" si="2"/>
        <v>9.5755286143957202E-2</v>
      </c>
    </row>
    <row r="50" spans="1:14" x14ac:dyDescent="0.2">
      <c r="B50" s="47" t="s">
        <v>56</v>
      </c>
      <c r="C50" s="48">
        <v>64225</v>
      </c>
      <c r="D50" s="48">
        <v>43958.442689999123</v>
      </c>
      <c r="E50" s="49">
        <v>1.4610390193511489</v>
      </c>
      <c r="F50" s="50">
        <v>1043.5105100000001</v>
      </c>
      <c r="G50" s="50">
        <v>857.11745344336759</v>
      </c>
      <c r="H50" s="49">
        <v>1.2174650111344956</v>
      </c>
      <c r="I50" s="51">
        <v>18027632.347609211</v>
      </c>
      <c r="J50" s="52">
        <f t="shared" si="0"/>
        <v>0.10792716749705911</v>
      </c>
      <c r="K50" s="50">
        <v>947231.0990811853</v>
      </c>
      <c r="L50" s="49">
        <f t="shared" si="1"/>
        <v>2.1627135566607041E-2</v>
      </c>
      <c r="M50" s="53">
        <f t="shared" si="2"/>
        <v>9.6454617927765485E-3</v>
      </c>
    </row>
    <row r="51" spans="1:14" x14ac:dyDescent="0.2">
      <c r="B51" s="54"/>
      <c r="C51" s="41"/>
      <c r="D51" s="41"/>
      <c r="E51" s="32"/>
      <c r="F51" s="55"/>
      <c r="G51" s="55"/>
      <c r="H51" s="32"/>
      <c r="I51" s="43"/>
      <c r="J51" s="44"/>
      <c r="K51" s="55"/>
      <c r="L51" s="32"/>
      <c r="M51" s="32"/>
    </row>
    <row r="52" spans="1:14" x14ac:dyDescent="0.2">
      <c r="A52" s="1" t="s">
        <v>57</v>
      </c>
      <c r="B52" s="56">
        <v>2009</v>
      </c>
      <c r="C52" s="34">
        <v>81571</v>
      </c>
      <c r="D52" s="34">
        <v>74603.075240005826</v>
      </c>
      <c r="E52" s="35">
        <v>1.0933999669259966</v>
      </c>
      <c r="F52" s="36">
        <v>8495.1694819999993</v>
      </c>
      <c r="G52" s="36">
        <v>9124.0783188503265</v>
      </c>
      <c r="H52" s="35">
        <v>0.93107152143236183</v>
      </c>
      <c r="I52" s="64">
        <v>25112581.317067895</v>
      </c>
      <c r="J52" s="38">
        <f t="shared" si="0"/>
        <v>0.15034307988037834</v>
      </c>
      <c r="K52" s="36">
        <v>5646292.1895355918</v>
      </c>
      <c r="L52" s="35">
        <f t="shared" si="1"/>
        <v>0.1289158757036277</v>
      </c>
      <c r="M52" s="39">
        <f t="shared" si="2"/>
        <v>0.10267665004978987</v>
      </c>
    </row>
    <row r="53" spans="1:14" x14ac:dyDescent="0.2">
      <c r="A53" s="1" t="s">
        <v>58</v>
      </c>
      <c r="B53" s="62">
        <v>2010</v>
      </c>
      <c r="C53" s="41">
        <v>101918</v>
      </c>
      <c r="D53" s="41">
        <v>90349.259380003597</v>
      </c>
      <c r="E53" s="32">
        <v>1.1280446646644768</v>
      </c>
      <c r="F53" s="42">
        <v>11655.307758999999</v>
      </c>
      <c r="G53" s="42">
        <v>12103.862730332696</v>
      </c>
      <c r="H53" s="32">
        <v>0.96294117164691562</v>
      </c>
      <c r="I53" s="65">
        <v>26951251.213846449</v>
      </c>
      <c r="J53" s="44">
        <f t="shared" si="0"/>
        <v>0.16135076131602377</v>
      </c>
      <c r="K53" s="42">
        <v>6192023.7406085068</v>
      </c>
      <c r="L53" s="32">
        <f t="shared" si="1"/>
        <v>0.14137599261646683</v>
      </c>
      <c r="M53" s="45">
        <f t="shared" si="2"/>
        <v>0.1362092733515313</v>
      </c>
    </row>
    <row r="54" spans="1:14" x14ac:dyDescent="0.2">
      <c r="B54" s="62">
        <v>2011</v>
      </c>
      <c r="C54" s="41">
        <v>163714</v>
      </c>
      <c r="D54" s="41">
        <v>136121.89021000706</v>
      </c>
      <c r="E54" s="32">
        <v>1.202701488698285</v>
      </c>
      <c r="F54" s="42">
        <v>20169.665085000001</v>
      </c>
      <c r="G54" s="42">
        <v>21047.187024776151</v>
      </c>
      <c r="H54" s="32">
        <v>0.95830692535096706</v>
      </c>
      <c r="I54" s="65">
        <v>40224181.758299664</v>
      </c>
      <c r="J54" s="44">
        <f t="shared" si="0"/>
        <v>0.24081265461550694</v>
      </c>
      <c r="K54" s="42">
        <v>10462818.581222128</v>
      </c>
      <c r="L54" s="32">
        <f t="shared" si="1"/>
        <v>0.23888657803190647</v>
      </c>
      <c r="M54" s="45">
        <f t="shared" si="2"/>
        <v>0.23685183107324764</v>
      </c>
    </row>
    <row r="55" spans="1:14" x14ac:dyDescent="0.2">
      <c r="B55" s="62">
        <v>2012</v>
      </c>
      <c r="C55" s="41">
        <v>142011</v>
      </c>
      <c r="D55" s="41">
        <v>123800.26453001465</v>
      </c>
      <c r="E55" s="32">
        <v>1.1470977104864768</v>
      </c>
      <c r="F55" s="42">
        <v>20973.403189000001</v>
      </c>
      <c r="G55" s="42">
        <v>22295.812248580503</v>
      </c>
      <c r="H55" s="32">
        <v>0.94068800701958299</v>
      </c>
      <c r="I55" s="65">
        <v>34993312.170566857</v>
      </c>
      <c r="J55" s="44">
        <f t="shared" si="0"/>
        <v>0.20949667660659324</v>
      </c>
      <c r="K55" s="42">
        <v>10264695.367160065</v>
      </c>
      <c r="L55" s="32">
        <f t="shared" si="1"/>
        <v>0.23436303819715185</v>
      </c>
      <c r="M55" s="45">
        <f t="shared" si="2"/>
        <v>0.25090307555709096</v>
      </c>
    </row>
    <row r="56" spans="1:14" x14ac:dyDescent="0.2">
      <c r="B56" s="57">
        <v>2013</v>
      </c>
      <c r="C56" s="48">
        <v>150091</v>
      </c>
      <c r="D56" s="48">
        <v>128403.83901001704</v>
      </c>
      <c r="E56" s="49">
        <v>1.1688980731198473</v>
      </c>
      <c r="F56" s="50">
        <v>21818.175241000001</v>
      </c>
      <c r="G56" s="50">
        <v>24291.311362006873</v>
      </c>
      <c r="H56" s="49">
        <v>0.89818844754198768</v>
      </c>
      <c r="I56" s="66">
        <v>39753839.622006036</v>
      </c>
      <c r="J56" s="52">
        <f t="shared" si="0"/>
        <v>0.23799682758143614</v>
      </c>
      <c r="K56" s="50">
        <v>11232439.021393076</v>
      </c>
      <c r="L56" s="52">
        <f t="shared" si="1"/>
        <v>0.25645851545093151</v>
      </c>
      <c r="M56" s="53">
        <f t="shared" si="2"/>
        <v>0.27335916996836324</v>
      </c>
    </row>
    <row r="57" spans="1:14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4" x14ac:dyDescent="0.2">
      <c r="J58" s="68"/>
      <c r="L58" s="69"/>
      <c r="M58" s="69"/>
      <c r="N58" s="10"/>
    </row>
    <row r="63" spans="1:14" x14ac:dyDescent="0.2">
      <c r="F63" s="10"/>
      <c r="G63" s="10"/>
      <c r="I63" s="10"/>
      <c r="J63" s="10"/>
      <c r="K63" s="10"/>
    </row>
    <row r="67" spans="1:13" s="10" customFormat="1" x14ac:dyDescent="0.2">
      <c r="A67" s="1"/>
      <c r="C67" s="7"/>
      <c r="E67" s="8"/>
      <c r="F67" s="7"/>
      <c r="G67" s="7"/>
      <c r="H67" s="8"/>
      <c r="I67" s="67"/>
      <c r="J67" s="67"/>
      <c r="K67" s="7"/>
      <c r="L67" s="8"/>
      <c r="M67" s="9"/>
    </row>
    <row r="68" spans="1:13" s="10" customFormat="1" x14ac:dyDescent="0.2">
      <c r="A68" s="1"/>
      <c r="C68" s="7"/>
      <c r="E68" s="8"/>
      <c r="F68" s="7"/>
      <c r="G68" s="7"/>
      <c r="H68" s="8"/>
      <c r="I68" s="67"/>
      <c r="J68" s="67"/>
      <c r="K68" s="7"/>
      <c r="L68" s="8"/>
      <c r="M68" s="9"/>
    </row>
  </sheetData>
  <mergeCells count="5">
    <mergeCell ref="B1:M1"/>
    <mergeCell ref="B2:M2"/>
    <mergeCell ref="B3:M3"/>
    <mergeCell ref="B4:M4"/>
    <mergeCell ref="B5:M5"/>
  </mergeCells>
  <printOptions horizontalCentered="1" verticalCentered="1"/>
  <pageMargins left="0.25" right="0.25" top="0.25" bottom="0.25" header="0.05" footer="0.05"/>
  <pageSetup scale="73" orientation="landscape" r:id="rId1"/>
  <rowBreaks count="1" manualBreakCount="1">
    <brk id="47" max="1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zoomScaleNormal="100" workbookViewId="0"/>
  </sheetViews>
  <sheetFormatPr defaultColWidth="8.85546875" defaultRowHeight="12.75" x14ac:dyDescent="0.2"/>
  <cols>
    <col min="1" max="1" width="10" style="426" bestFit="1" customWidth="1"/>
    <col min="2" max="2" width="9.5703125" style="426" bestFit="1" customWidth="1"/>
    <col min="3" max="16384" width="8.85546875" style="426"/>
  </cols>
  <sheetData>
    <row r="1" spans="1:19" x14ac:dyDescent="0.2">
      <c r="A1" s="587"/>
      <c r="B1" s="587"/>
      <c r="C1" s="903" t="s">
        <v>270</v>
      </c>
      <c r="D1" s="903"/>
      <c r="E1" s="903"/>
      <c r="F1" s="903"/>
      <c r="G1" s="903"/>
      <c r="H1" s="903"/>
      <c r="I1" s="903"/>
      <c r="J1" s="903"/>
      <c r="K1" s="903"/>
      <c r="L1" s="903"/>
      <c r="M1" s="448"/>
      <c r="N1" s="448"/>
      <c r="O1" s="448"/>
      <c r="P1" s="448"/>
      <c r="Q1" s="448"/>
      <c r="R1" s="448"/>
      <c r="S1" s="448"/>
    </row>
    <row r="2" spans="1:19" x14ac:dyDescent="0.2">
      <c r="A2" s="587"/>
      <c r="B2" s="587"/>
      <c r="C2" s="882" t="s">
        <v>1</v>
      </c>
      <c r="D2" s="882"/>
      <c r="E2" s="882"/>
      <c r="F2" s="882"/>
      <c r="G2" s="882"/>
      <c r="H2" s="882"/>
      <c r="I2" s="882"/>
      <c r="J2" s="882"/>
      <c r="K2" s="882"/>
      <c r="L2" s="882"/>
      <c r="M2" s="479"/>
      <c r="N2" s="479"/>
      <c r="O2" s="479"/>
      <c r="P2" s="479"/>
      <c r="Q2" s="479"/>
      <c r="R2" s="479"/>
      <c r="S2" s="479"/>
    </row>
    <row r="3" spans="1:19" x14ac:dyDescent="0.2">
      <c r="A3" s="587"/>
      <c r="B3" s="587"/>
      <c r="C3" s="904" t="s">
        <v>163</v>
      </c>
      <c r="D3" s="904"/>
      <c r="E3" s="904"/>
      <c r="F3" s="904"/>
      <c r="G3" s="904"/>
      <c r="H3" s="904"/>
      <c r="I3" s="904"/>
      <c r="J3" s="904"/>
      <c r="K3" s="904"/>
      <c r="L3" s="904"/>
      <c r="M3" s="448"/>
      <c r="N3" s="448"/>
      <c r="O3" s="448"/>
      <c r="P3" s="448"/>
      <c r="Q3" s="448"/>
      <c r="R3" s="448"/>
      <c r="S3" s="448"/>
    </row>
    <row r="4" spans="1:19" x14ac:dyDescent="0.2">
      <c r="A4" s="587"/>
      <c r="B4" s="587"/>
      <c r="C4" s="904" t="s">
        <v>164</v>
      </c>
      <c r="D4" s="904"/>
      <c r="E4" s="904"/>
      <c r="F4" s="904"/>
      <c r="G4" s="904"/>
      <c r="H4" s="904"/>
      <c r="I4" s="904"/>
      <c r="J4" s="904"/>
      <c r="K4" s="904"/>
      <c r="L4" s="904"/>
      <c r="M4" s="448"/>
      <c r="N4" s="448"/>
      <c r="O4" s="448"/>
      <c r="P4" s="448"/>
      <c r="Q4" s="448"/>
      <c r="R4" s="448"/>
      <c r="S4" s="448"/>
    </row>
    <row r="5" spans="1:19" x14ac:dyDescent="0.2">
      <c r="A5" s="587"/>
      <c r="B5" s="587"/>
      <c r="C5" s="587"/>
      <c r="D5" s="587"/>
      <c r="E5" s="587"/>
      <c r="F5" s="587"/>
      <c r="G5" s="587"/>
      <c r="H5" s="587"/>
      <c r="I5" s="587"/>
      <c r="J5" s="587"/>
      <c r="K5" s="587"/>
      <c r="L5" s="587"/>
      <c r="M5" s="448"/>
      <c r="N5" s="448"/>
      <c r="O5" s="448"/>
      <c r="P5" s="448"/>
      <c r="Q5" s="448"/>
      <c r="R5" s="448"/>
      <c r="S5" s="448"/>
    </row>
    <row r="6" spans="1:19" x14ac:dyDescent="0.2">
      <c r="A6" s="587"/>
      <c r="B6" s="587"/>
      <c r="C6" s="899" t="s">
        <v>165</v>
      </c>
      <c r="D6" s="899"/>
      <c r="E6" s="899"/>
      <c r="F6" s="899"/>
      <c r="G6" s="899"/>
      <c r="H6" s="899"/>
      <c r="I6" s="899"/>
      <c r="J6" s="899"/>
      <c r="K6" s="899"/>
      <c r="L6" s="899"/>
      <c r="M6" s="448"/>
      <c r="N6" s="448"/>
      <c r="O6" s="448"/>
      <c r="P6" s="448"/>
      <c r="Q6" s="448"/>
      <c r="R6" s="448"/>
      <c r="S6" s="448"/>
    </row>
    <row r="7" spans="1:19" x14ac:dyDescent="0.2">
      <c r="A7" s="587"/>
      <c r="B7" s="587"/>
      <c r="C7" s="900" t="s">
        <v>34</v>
      </c>
      <c r="D7" s="901"/>
      <c r="E7" s="901"/>
      <c r="F7" s="901"/>
      <c r="G7" s="901"/>
      <c r="H7" s="901"/>
      <c r="I7" s="901"/>
      <c r="J7" s="901"/>
      <c r="K7" s="901"/>
      <c r="L7" s="902"/>
      <c r="M7" s="448"/>
      <c r="N7" s="448"/>
      <c r="O7" s="448"/>
      <c r="P7" s="448"/>
      <c r="Q7" s="448"/>
      <c r="R7" s="448"/>
      <c r="S7" s="448"/>
    </row>
    <row r="8" spans="1:19" ht="25.5" x14ac:dyDescent="0.2">
      <c r="A8" s="588" t="s">
        <v>166</v>
      </c>
      <c r="B8" s="588" t="s">
        <v>167</v>
      </c>
      <c r="C8" s="589" t="s">
        <v>124</v>
      </c>
      <c r="D8" s="590" t="s">
        <v>125</v>
      </c>
      <c r="E8" s="590" t="s">
        <v>126</v>
      </c>
      <c r="F8" s="590" t="s">
        <v>127</v>
      </c>
      <c r="G8" s="590" t="s">
        <v>128</v>
      </c>
      <c r="H8" s="590" t="s">
        <v>38</v>
      </c>
      <c r="I8" s="590" t="s">
        <v>39</v>
      </c>
      <c r="J8" s="590" t="s">
        <v>40</v>
      </c>
      <c r="K8" s="590" t="s">
        <v>168</v>
      </c>
      <c r="L8" s="591" t="s">
        <v>169</v>
      </c>
      <c r="M8" s="448"/>
      <c r="N8" s="448"/>
      <c r="O8" s="448"/>
      <c r="P8" s="448"/>
      <c r="Q8" s="448"/>
      <c r="R8" s="448"/>
      <c r="S8" s="448"/>
    </row>
    <row r="9" spans="1:19" x14ac:dyDescent="0.2">
      <c r="A9" s="592">
        <v>10</v>
      </c>
      <c r="B9" s="592" t="s">
        <v>170</v>
      </c>
      <c r="C9" s="593"/>
      <c r="D9" s="594"/>
      <c r="E9" s="594"/>
      <c r="F9" s="594"/>
      <c r="G9" s="594">
        <v>0.98630307391738858</v>
      </c>
      <c r="H9" s="594"/>
      <c r="I9" s="594"/>
      <c r="J9" s="594"/>
      <c r="K9" s="594"/>
      <c r="L9" s="595">
        <v>0.73527457329057244</v>
      </c>
      <c r="M9" s="448"/>
      <c r="N9" s="448"/>
      <c r="O9" s="448"/>
      <c r="P9" s="448"/>
      <c r="Q9" s="448"/>
      <c r="R9" s="448"/>
      <c r="S9" s="448"/>
    </row>
    <row r="10" spans="1:19" x14ac:dyDescent="0.2">
      <c r="A10" s="592"/>
      <c r="B10" s="592" t="s">
        <v>171</v>
      </c>
      <c r="C10" s="593">
        <v>1.1714318489890656</v>
      </c>
      <c r="D10" s="594">
        <v>0.8885158917622924</v>
      </c>
      <c r="E10" s="594">
        <v>0.88234358933452417</v>
      </c>
      <c r="F10" s="594">
        <v>0.85400749833778022</v>
      </c>
      <c r="G10" s="594">
        <v>0.88741193472842339</v>
      </c>
      <c r="H10" s="594"/>
      <c r="I10" s="594"/>
      <c r="J10" s="594"/>
      <c r="K10" s="594"/>
      <c r="L10" s="595">
        <v>0.87332617324839412</v>
      </c>
      <c r="M10" s="448"/>
      <c r="N10" s="448"/>
      <c r="O10" s="448"/>
      <c r="P10" s="448"/>
      <c r="Q10" s="448"/>
      <c r="R10" s="448"/>
      <c r="S10" s="448"/>
    </row>
    <row r="11" spans="1:19" x14ac:dyDescent="0.2">
      <c r="A11" s="592"/>
      <c r="B11" s="591" t="s">
        <v>172</v>
      </c>
      <c r="C11" s="593">
        <v>0.8765467653042528</v>
      </c>
      <c r="D11" s="594">
        <v>1.2001452813776099</v>
      </c>
      <c r="E11" s="594">
        <v>0.70201416688565188</v>
      </c>
      <c r="F11" s="594">
        <v>1.0404516126925814</v>
      </c>
      <c r="G11" s="594"/>
      <c r="H11" s="594"/>
      <c r="I11" s="594"/>
      <c r="J11" s="594"/>
      <c r="K11" s="594"/>
      <c r="L11" s="595">
        <v>0.95025393517800205</v>
      </c>
      <c r="M11" s="448"/>
      <c r="N11" s="448"/>
      <c r="O11" s="448"/>
      <c r="P11" s="448"/>
      <c r="Q11" s="448"/>
      <c r="R11" s="448"/>
      <c r="S11" s="448"/>
    </row>
    <row r="12" spans="1:19" x14ac:dyDescent="0.2">
      <c r="A12" s="596">
        <v>15</v>
      </c>
      <c r="B12" s="592" t="s">
        <v>170</v>
      </c>
      <c r="C12" s="597"/>
      <c r="D12" s="598"/>
      <c r="E12" s="598"/>
      <c r="F12" s="598"/>
      <c r="G12" s="598">
        <v>0.56116808146701758</v>
      </c>
      <c r="H12" s="598">
        <v>0.89456067178754128</v>
      </c>
      <c r="I12" s="598"/>
      <c r="J12" s="598"/>
      <c r="K12" s="598"/>
      <c r="L12" s="599">
        <v>0.86290545417414821</v>
      </c>
      <c r="M12" s="448"/>
      <c r="N12" s="448"/>
      <c r="O12" s="448"/>
      <c r="P12" s="448"/>
      <c r="Q12" s="448"/>
      <c r="R12" s="448"/>
      <c r="S12" s="448"/>
    </row>
    <row r="13" spans="1:19" x14ac:dyDescent="0.2">
      <c r="A13" s="592"/>
      <c r="B13" s="592" t="s">
        <v>171</v>
      </c>
      <c r="C13" s="593">
        <v>1.7078024251627637</v>
      </c>
      <c r="D13" s="594">
        <v>1.6926054172379816</v>
      </c>
      <c r="E13" s="594">
        <v>0.64385004526289424</v>
      </c>
      <c r="F13" s="594">
        <v>0.80184578840819309</v>
      </c>
      <c r="G13" s="594">
        <v>0.86981365797608201</v>
      </c>
      <c r="H13" s="594">
        <v>0.83258803078528787</v>
      </c>
      <c r="I13" s="594"/>
      <c r="J13" s="594"/>
      <c r="K13" s="594"/>
      <c r="L13" s="595">
        <v>0.85059485856900097</v>
      </c>
      <c r="M13" s="448"/>
      <c r="N13" s="448"/>
      <c r="O13" s="448"/>
      <c r="P13" s="448"/>
      <c r="Q13" s="448"/>
      <c r="R13" s="448"/>
      <c r="S13" s="448"/>
    </row>
    <row r="14" spans="1:19" x14ac:dyDescent="0.2">
      <c r="A14" s="592"/>
      <c r="B14" s="591" t="s">
        <v>172</v>
      </c>
      <c r="C14" s="593">
        <v>1.0538056212187359</v>
      </c>
      <c r="D14" s="594">
        <v>0.81952932399481881</v>
      </c>
      <c r="E14" s="594">
        <v>0.88049025695487304</v>
      </c>
      <c r="F14" s="594">
        <v>0.82459610716972354</v>
      </c>
      <c r="G14" s="594"/>
      <c r="H14" s="594"/>
      <c r="I14" s="594"/>
      <c r="J14" s="594"/>
      <c r="K14" s="594"/>
      <c r="L14" s="595">
        <v>0.86642428340852962</v>
      </c>
      <c r="M14" s="448"/>
      <c r="N14" s="448"/>
      <c r="O14" s="448"/>
      <c r="P14" s="448"/>
      <c r="Q14" s="448"/>
      <c r="R14" s="448"/>
      <c r="S14" s="448"/>
    </row>
    <row r="15" spans="1:19" x14ac:dyDescent="0.2">
      <c r="A15" s="596">
        <v>20</v>
      </c>
      <c r="B15" s="592" t="s">
        <v>170</v>
      </c>
      <c r="C15" s="597"/>
      <c r="D15" s="598"/>
      <c r="E15" s="598"/>
      <c r="F15" s="598">
        <v>0.89034585637835206</v>
      </c>
      <c r="G15" s="598">
        <v>0.84048528622756558</v>
      </c>
      <c r="H15" s="598">
        <v>0.95813184776685278</v>
      </c>
      <c r="I15" s="598"/>
      <c r="J15" s="598"/>
      <c r="K15" s="598"/>
      <c r="L15" s="599">
        <v>0.86566614700046596</v>
      </c>
      <c r="M15" s="448"/>
      <c r="N15" s="448"/>
      <c r="O15" s="448"/>
      <c r="P15" s="448"/>
      <c r="Q15" s="448"/>
      <c r="R15" s="448"/>
      <c r="S15" s="448"/>
    </row>
    <row r="16" spans="1:19" x14ac:dyDescent="0.2">
      <c r="A16" s="592"/>
      <c r="B16" s="592" t="s">
        <v>171</v>
      </c>
      <c r="C16" s="593">
        <v>0.94511131299910478</v>
      </c>
      <c r="D16" s="594">
        <v>0.9421547356773633</v>
      </c>
      <c r="E16" s="594">
        <v>0.87203745868618265</v>
      </c>
      <c r="F16" s="594">
        <v>0.8214905891972657</v>
      </c>
      <c r="G16" s="594">
        <v>0.80549366468851236</v>
      </c>
      <c r="H16" s="594"/>
      <c r="I16" s="594"/>
      <c r="J16" s="594"/>
      <c r="K16" s="594"/>
      <c r="L16" s="595">
        <v>0.84013698747737575</v>
      </c>
      <c r="M16" s="448"/>
      <c r="N16" s="448"/>
      <c r="O16" s="448"/>
      <c r="P16" s="448"/>
      <c r="Q16" s="448"/>
      <c r="R16" s="448"/>
      <c r="S16" s="448"/>
    </row>
    <row r="17" spans="1:12" x14ac:dyDescent="0.2">
      <c r="A17" s="592"/>
      <c r="B17" s="591" t="s">
        <v>172</v>
      </c>
      <c r="C17" s="593">
        <v>0.81677007575688187</v>
      </c>
      <c r="D17" s="594">
        <v>0.78122692488524303</v>
      </c>
      <c r="E17" s="594">
        <v>0.74847949164827798</v>
      </c>
      <c r="F17" s="594"/>
      <c r="G17" s="594"/>
      <c r="H17" s="594"/>
      <c r="I17" s="594"/>
      <c r="J17" s="594"/>
      <c r="K17" s="594"/>
      <c r="L17" s="595">
        <v>0.81608591270340913</v>
      </c>
    </row>
    <row r="18" spans="1:12" x14ac:dyDescent="0.2">
      <c r="A18" s="596" t="s">
        <v>169</v>
      </c>
      <c r="B18" s="592" t="s">
        <v>170</v>
      </c>
      <c r="C18" s="597"/>
      <c r="D18" s="598"/>
      <c r="E18" s="598"/>
      <c r="F18" s="598"/>
      <c r="G18" s="598">
        <v>0.82348161335097902</v>
      </c>
      <c r="H18" s="598">
        <v>0.8494673796276796</v>
      </c>
      <c r="I18" s="598">
        <v>0.94174931211152024</v>
      </c>
      <c r="J18" s="598"/>
      <c r="K18" s="598"/>
      <c r="L18" s="599">
        <v>0.86138603523860358</v>
      </c>
    </row>
    <row r="19" spans="1:12" x14ac:dyDescent="0.2">
      <c r="A19" s="592"/>
      <c r="B19" s="592" t="s">
        <v>171</v>
      </c>
      <c r="C19" s="593">
        <v>1.208288186023472</v>
      </c>
      <c r="D19" s="594">
        <v>0.91349136712986689</v>
      </c>
      <c r="E19" s="594">
        <v>0.91768226943414943</v>
      </c>
      <c r="F19" s="594">
        <v>0.85579949284738033</v>
      </c>
      <c r="G19" s="594">
        <v>0.84910151738526674</v>
      </c>
      <c r="H19" s="594">
        <v>0.81087795395810858</v>
      </c>
      <c r="I19" s="594"/>
      <c r="J19" s="594"/>
      <c r="K19" s="594"/>
      <c r="L19" s="595">
        <v>0.85227153452598847</v>
      </c>
    </row>
    <row r="20" spans="1:12" ht="13.5" thickBot="1" x14ac:dyDescent="0.25">
      <c r="A20" s="592"/>
      <c r="B20" s="592" t="s">
        <v>172</v>
      </c>
      <c r="C20" s="593">
        <v>0.90190907498201667</v>
      </c>
      <c r="D20" s="594">
        <v>0.93825060371308922</v>
      </c>
      <c r="E20" s="594">
        <v>0.76704025388472696</v>
      </c>
      <c r="F20" s="594">
        <v>0.87572609902846332</v>
      </c>
      <c r="G20" s="594"/>
      <c r="H20" s="594"/>
      <c r="I20" s="594"/>
      <c r="J20" s="594"/>
      <c r="K20" s="594"/>
      <c r="L20" s="595">
        <v>0.87549554423859366</v>
      </c>
    </row>
    <row r="21" spans="1:12" ht="13.5" thickTop="1" x14ac:dyDescent="0.2">
      <c r="A21" s="600" t="s">
        <v>143</v>
      </c>
      <c r="B21" s="600" t="s">
        <v>173</v>
      </c>
      <c r="C21" s="601">
        <v>0.96456329013059827</v>
      </c>
      <c r="D21" s="602">
        <v>0.92803259592449538</v>
      </c>
      <c r="E21" s="602">
        <v>0.86583979376350295</v>
      </c>
      <c r="F21" s="602">
        <v>0.85695928056575832</v>
      </c>
      <c r="G21" s="602">
        <v>0.84858763706374685</v>
      </c>
      <c r="H21" s="602">
        <v>0.83194400829053161</v>
      </c>
      <c r="I21" s="602">
        <v>0.94174931211152024</v>
      </c>
      <c r="J21" s="602"/>
      <c r="K21" s="602"/>
      <c r="L21" s="603">
        <v>0.85559415588895038</v>
      </c>
    </row>
    <row r="22" spans="1:12" x14ac:dyDescent="0.2">
      <c r="A22" s="592"/>
      <c r="B22" s="592"/>
      <c r="C22" s="604"/>
      <c r="D22" s="604"/>
      <c r="E22" s="604"/>
      <c r="F22" s="604"/>
      <c r="G22" s="604"/>
      <c r="H22" s="604"/>
      <c r="I22" s="604"/>
      <c r="J22" s="604"/>
      <c r="K22" s="604"/>
      <c r="L22" s="604"/>
    </row>
    <row r="23" spans="1:12" x14ac:dyDescent="0.2">
      <c r="A23" s="592"/>
      <c r="B23" s="592"/>
      <c r="C23" s="899" t="s">
        <v>174</v>
      </c>
      <c r="D23" s="899"/>
      <c r="E23" s="899"/>
      <c r="F23" s="899"/>
      <c r="G23" s="899"/>
      <c r="H23" s="899"/>
      <c r="I23" s="899"/>
      <c r="J23" s="899"/>
      <c r="K23" s="899"/>
      <c r="L23" s="899"/>
    </row>
    <row r="24" spans="1:12" x14ac:dyDescent="0.2">
      <c r="A24" s="592"/>
      <c r="B24" s="592"/>
      <c r="C24" s="900" t="s">
        <v>34</v>
      </c>
      <c r="D24" s="901"/>
      <c r="E24" s="901"/>
      <c r="F24" s="901"/>
      <c r="G24" s="901"/>
      <c r="H24" s="901"/>
      <c r="I24" s="901"/>
      <c r="J24" s="901"/>
      <c r="K24" s="901"/>
      <c r="L24" s="902"/>
    </row>
    <row r="25" spans="1:12" ht="25.5" x14ac:dyDescent="0.2">
      <c r="A25" s="588" t="s">
        <v>166</v>
      </c>
      <c r="B25" s="588" t="s">
        <v>167</v>
      </c>
      <c r="C25" s="589" t="s">
        <v>124</v>
      </c>
      <c r="D25" s="590" t="s">
        <v>125</v>
      </c>
      <c r="E25" s="590" t="s">
        <v>126</v>
      </c>
      <c r="F25" s="590" t="s">
        <v>127</v>
      </c>
      <c r="G25" s="590" t="s">
        <v>128</v>
      </c>
      <c r="H25" s="590" t="s">
        <v>38</v>
      </c>
      <c r="I25" s="590" t="s">
        <v>39</v>
      </c>
      <c r="J25" s="590" t="s">
        <v>40</v>
      </c>
      <c r="K25" s="590" t="s">
        <v>168</v>
      </c>
      <c r="L25" s="591" t="s">
        <v>169</v>
      </c>
    </row>
    <row r="26" spans="1:12" x14ac:dyDescent="0.2">
      <c r="A26" s="592">
        <v>10</v>
      </c>
      <c r="B26" s="592" t="s">
        <v>170</v>
      </c>
      <c r="C26" s="593"/>
      <c r="D26" s="594"/>
      <c r="E26" s="594"/>
      <c r="F26" s="594"/>
      <c r="G26" s="594">
        <v>0.89955214608319323</v>
      </c>
      <c r="H26" s="594">
        <v>0.72603535558813193</v>
      </c>
      <c r="I26" s="594">
        <v>0.65781370398337935</v>
      </c>
      <c r="J26" s="594"/>
      <c r="K26" s="594"/>
      <c r="L26" s="595">
        <v>0.81301843018012054</v>
      </c>
    </row>
    <row r="27" spans="1:12" x14ac:dyDescent="0.2">
      <c r="A27" s="592"/>
      <c r="B27" s="592" t="s">
        <v>171</v>
      </c>
      <c r="C27" s="593">
        <v>1.0772754751223219</v>
      </c>
      <c r="D27" s="594">
        <v>1.0587070310229754</v>
      </c>
      <c r="E27" s="594">
        <v>0.96189027815640615</v>
      </c>
      <c r="F27" s="594">
        <v>0.95742838281590881</v>
      </c>
      <c r="G27" s="594">
        <v>0.93843694665535415</v>
      </c>
      <c r="H27" s="594">
        <v>0.78083402070838925</v>
      </c>
      <c r="I27" s="594"/>
      <c r="J27" s="594"/>
      <c r="K27" s="594"/>
      <c r="L27" s="595">
        <v>0.94151692394169773</v>
      </c>
    </row>
    <row r="28" spans="1:12" x14ac:dyDescent="0.2">
      <c r="A28" s="592"/>
      <c r="B28" s="591" t="s">
        <v>172</v>
      </c>
      <c r="C28" s="593">
        <v>1.1201650544427708</v>
      </c>
      <c r="D28" s="594">
        <v>1.0595818973170914</v>
      </c>
      <c r="E28" s="594">
        <v>0.99475366428632572</v>
      </c>
      <c r="F28" s="594">
        <v>1.0279426112637122</v>
      </c>
      <c r="G28" s="594"/>
      <c r="H28" s="594"/>
      <c r="I28" s="594"/>
      <c r="J28" s="594"/>
      <c r="K28" s="594"/>
      <c r="L28" s="595">
        <v>1.0566768979960834</v>
      </c>
    </row>
    <row r="29" spans="1:12" x14ac:dyDescent="0.2">
      <c r="A29" s="596">
        <v>15</v>
      </c>
      <c r="B29" s="592" t="s">
        <v>170</v>
      </c>
      <c r="C29" s="597"/>
      <c r="D29" s="598"/>
      <c r="E29" s="598"/>
      <c r="F29" s="598"/>
      <c r="G29" s="598">
        <v>0.80312363125735708</v>
      </c>
      <c r="H29" s="598">
        <v>0.90318850479415358</v>
      </c>
      <c r="I29" s="598"/>
      <c r="J29" s="598"/>
      <c r="K29" s="598"/>
      <c r="L29" s="599">
        <v>0.89939271659726427</v>
      </c>
    </row>
    <row r="30" spans="1:12" x14ac:dyDescent="0.2">
      <c r="A30" s="592"/>
      <c r="B30" s="592" t="s">
        <v>171</v>
      </c>
      <c r="C30" s="593">
        <v>1.138885593999744</v>
      </c>
      <c r="D30" s="594">
        <v>1.2043755640858438</v>
      </c>
      <c r="E30" s="594">
        <v>0.96421650995198738</v>
      </c>
      <c r="F30" s="594">
        <v>0.92639728082588779</v>
      </c>
      <c r="G30" s="594">
        <v>0.93238036749101227</v>
      </c>
      <c r="H30" s="594">
        <v>0.97631242122533168</v>
      </c>
      <c r="I30" s="594"/>
      <c r="J30" s="594"/>
      <c r="K30" s="594"/>
      <c r="L30" s="595">
        <v>0.95008831243680825</v>
      </c>
    </row>
    <row r="31" spans="1:12" x14ac:dyDescent="0.2">
      <c r="A31" s="592"/>
      <c r="B31" s="591" t="s">
        <v>172</v>
      </c>
      <c r="C31" s="593">
        <v>0.92827328203983939</v>
      </c>
      <c r="D31" s="594">
        <v>0.94732303994545797</v>
      </c>
      <c r="E31" s="594">
        <v>0.93416711757477522</v>
      </c>
      <c r="F31" s="594">
        <v>1.0641324330323947</v>
      </c>
      <c r="G31" s="594"/>
      <c r="H31" s="594"/>
      <c r="I31" s="594"/>
      <c r="J31" s="594"/>
      <c r="K31" s="594"/>
      <c r="L31" s="595">
        <v>0.9510800037718129</v>
      </c>
    </row>
    <row r="32" spans="1:12" x14ac:dyDescent="0.2">
      <c r="A32" s="596">
        <v>20</v>
      </c>
      <c r="B32" s="592" t="s">
        <v>170</v>
      </c>
      <c r="C32" s="597"/>
      <c r="D32" s="598"/>
      <c r="E32" s="598"/>
      <c r="F32" s="598"/>
      <c r="G32" s="598">
        <v>0.89990607138427459</v>
      </c>
      <c r="H32" s="598">
        <v>0.87236966467690258</v>
      </c>
      <c r="I32" s="598">
        <v>1.1346429571693608</v>
      </c>
      <c r="J32" s="598"/>
      <c r="K32" s="598"/>
      <c r="L32" s="599">
        <v>0.93742422362171207</v>
      </c>
    </row>
    <row r="33" spans="1:12" x14ac:dyDescent="0.2">
      <c r="A33" s="592"/>
      <c r="B33" s="592" t="s">
        <v>171</v>
      </c>
      <c r="C33" s="593">
        <v>1.2416085752356636</v>
      </c>
      <c r="D33" s="594">
        <v>1.0951659222484358</v>
      </c>
      <c r="E33" s="594">
        <v>1.0450845871138474</v>
      </c>
      <c r="F33" s="594">
        <v>0.93959551582837753</v>
      </c>
      <c r="G33" s="594">
        <v>0.91486153600926201</v>
      </c>
      <c r="H33" s="594">
        <v>0.87752766477542143</v>
      </c>
      <c r="I33" s="594"/>
      <c r="J33" s="594"/>
      <c r="K33" s="594"/>
      <c r="L33" s="595">
        <v>0.92137562673612805</v>
      </c>
    </row>
    <row r="34" spans="1:12" x14ac:dyDescent="0.2">
      <c r="A34" s="592"/>
      <c r="B34" s="591" t="s">
        <v>172</v>
      </c>
      <c r="C34" s="593">
        <v>1.1633285692657032</v>
      </c>
      <c r="D34" s="594">
        <v>1.0634281310157971</v>
      </c>
      <c r="E34" s="594">
        <v>1.0254042104646917</v>
      </c>
      <c r="F34" s="594">
        <v>0.9103343853268947</v>
      </c>
      <c r="G34" s="594"/>
      <c r="H34" s="594"/>
      <c r="I34" s="594"/>
      <c r="J34" s="594"/>
      <c r="K34" s="594"/>
      <c r="L34" s="595">
        <v>1.0673324405788549</v>
      </c>
    </row>
    <row r="35" spans="1:12" x14ac:dyDescent="0.2">
      <c r="A35" s="596" t="s">
        <v>169</v>
      </c>
      <c r="B35" s="592" t="s">
        <v>170</v>
      </c>
      <c r="C35" s="597"/>
      <c r="D35" s="598"/>
      <c r="E35" s="598"/>
      <c r="F35" s="598"/>
      <c r="G35" s="598">
        <v>0.87964058697591974</v>
      </c>
      <c r="H35" s="598">
        <v>0.88205170812306077</v>
      </c>
      <c r="I35" s="598">
        <v>1.119883508523831</v>
      </c>
      <c r="J35" s="598"/>
      <c r="K35" s="598"/>
      <c r="L35" s="599">
        <v>0.92383662259297572</v>
      </c>
    </row>
    <row r="36" spans="1:12" x14ac:dyDescent="0.2">
      <c r="A36" s="592"/>
      <c r="B36" s="592" t="s">
        <v>171</v>
      </c>
      <c r="C36" s="593">
        <v>1.1728181258619281</v>
      </c>
      <c r="D36" s="594">
        <v>1.0985794845537562</v>
      </c>
      <c r="E36" s="594">
        <v>1.0035351517592317</v>
      </c>
      <c r="F36" s="594">
        <v>0.94378749974415188</v>
      </c>
      <c r="G36" s="594">
        <v>0.92671457277902169</v>
      </c>
      <c r="H36" s="594">
        <v>0.90320815459979242</v>
      </c>
      <c r="I36" s="594"/>
      <c r="J36" s="594"/>
      <c r="K36" s="594"/>
      <c r="L36" s="595">
        <v>0.93330718679398217</v>
      </c>
    </row>
    <row r="37" spans="1:12" ht="13.5" thickBot="1" x14ac:dyDescent="0.25">
      <c r="A37" s="592"/>
      <c r="B37" s="592" t="s">
        <v>172</v>
      </c>
      <c r="C37" s="593">
        <v>1.1103518188191381</v>
      </c>
      <c r="D37" s="594">
        <v>1.042673041115221</v>
      </c>
      <c r="E37" s="594">
        <v>0.99896292984205093</v>
      </c>
      <c r="F37" s="594">
        <v>0.97860893812582095</v>
      </c>
      <c r="G37" s="594"/>
      <c r="H37" s="594"/>
      <c r="I37" s="594"/>
      <c r="J37" s="594"/>
      <c r="K37" s="594"/>
      <c r="L37" s="595">
        <v>1.0444522713119158</v>
      </c>
    </row>
    <row r="38" spans="1:12" ht="13.5" thickTop="1" x14ac:dyDescent="0.2">
      <c r="A38" s="600" t="s">
        <v>143</v>
      </c>
      <c r="B38" s="600" t="s">
        <v>173</v>
      </c>
      <c r="C38" s="601">
        <v>1.1242002045058781</v>
      </c>
      <c r="D38" s="602">
        <v>1.0666065669756195</v>
      </c>
      <c r="E38" s="602">
        <v>1.0020059675170665</v>
      </c>
      <c r="F38" s="602">
        <v>0.94574066717062255</v>
      </c>
      <c r="G38" s="602">
        <v>0.92550350736303655</v>
      </c>
      <c r="H38" s="602">
        <v>0.89114139382910218</v>
      </c>
      <c r="I38" s="602">
        <v>1.119883508523831</v>
      </c>
      <c r="J38" s="602"/>
      <c r="K38" s="602"/>
      <c r="L38" s="603">
        <v>0.93760791439376212</v>
      </c>
    </row>
    <row r="39" spans="1:12" x14ac:dyDescent="0.2">
      <c r="A39" s="605"/>
      <c r="B39" s="605"/>
      <c r="C39" s="448"/>
      <c r="D39" s="448"/>
      <c r="E39" s="448"/>
      <c r="F39" s="448"/>
      <c r="G39" s="448"/>
      <c r="H39" s="448"/>
      <c r="I39" s="448"/>
      <c r="J39" s="448"/>
      <c r="K39" s="448"/>
      <c r="L39" s="448"/>
    </row>
    <row r="40" spans="1:12" x14ac:dyDescent="0.2">
      <c r="A40" s="592"/>
      <c r="B40" s="592"/>
      <c r="C40" s="899" t="s">
        <v>175</v>
      </c>
      <c r="D40" s="899"/>
      <c r="E40" s="899"/>
      <c r="F40" s="899"/>
      <c r="G40" s="899"/>
      <c r="H40" s="899"/>
      <c r="I40" s="899"/>
      <c r="J40" s="899"/>
      <c r="K40" s="899"/>
      <c r="L40" s="899"/>
    </row>
    <row r="41" spans="1:12" x14ac:dyDescent="0.2">
      <c r="A41" s="592"/>
      <c r="B41" s="592"/>
      <c r="C41" s="900" t="s">
        <v>34</v>
      </c>
      <c r="D41" s="901"/>
      <c r="E41" s="901"/>
      <c r="F41" s="901"/>
      <c r="G41" s="901"/>
      <c r="H41" s="901"/>
      <c r="I41" s="901"/>
      <c r="J41" s="901"/>
      <c r="K41" s="901"/>
      <c r="L41" s="902"/>
    </row>
    <row r="42" spans="1:12" ht="25.5" x14ac:dyDescent="0.2">
      <c r="A42" s="588" t="s">
        <v>166</v>
      </c>
      <c r="B42" s="588" t="s">
        <v>167</v>
      </c>
      <c r="C42" s="589" t="s">
        <v>124</v>
      </c>
      <c r="D42" s="590" t="s">
        <v>125</v>
      </c>
      <c r="E42" s="590" t="s">
        <v>126</v>
      </c>
      <c r="F42" s="590" t="s">
        <v>127</v>
      </c>
      <c r="G42" s="590" t="s">
        <v>128</v>
      </c>
      <c r="H42" s="590" t="s">
        <v>38</v>
      </c>
      <c r="I42" s="590" t="s">
        <v>39</v>
      </c>
      <c r="J42" s="590" t="s">
        <v>40</v>
      </c>
      <c r="K42" s="590" t="s">
        <v>168</v>
      </c>
      <c r="L42" s="591" t="s">
        <v>169</v>
      </c>
    </row>
    <row r="43" spans="1:12" x14ac:dyDescent="0.2">
      <c r="A43" s="592">
        <v>10</v>
      </c>
      <c r="B43" s="592" t="s">
        <v>170</v>
      </c>
      <c r="C43" s="606"/>
      <c r="D43" s="607"/>
      <c r="E43" s="607"/>
      <c r="F43" s="607"/>
      <c r="G43" s="607">
        <v>212</v>
      </c>
      <c r="H43" s="607">
        <v>56</v>
      </c>
      <c r="I43" s="607">
        <v>58</v>
      </c>
      <c r="J43" s="607"/>
      <c r="K43" s="607"/>
      <c r="L43" s="608">
        <v>326</v>
      </c>
    </row>
    <row r="44" spans="1:12" x14ac:dyDescent="0.2">
      <c r="A44" s="592"/>
      <c r="B44" s="592" t="s">
        <v>171</v>
      </c>
      <c r="C44" s="606">
        <v>129</v>
      </c>
      <c r="D44" s="607">
        <v>368</v>
      </c>
      <c r="E44" s="607">
        <v>726</v>
      </c>
      <c r="F44" s="607">
        <v>2625</v>
      </c>
      <c r="G44" s="607">
        <v>10638</v>
      </c>
      <c r="H44" s="607">
        <v>394</v>
      </c>
      <c r="I44" s="607"/>
      <c r="J44" s="607"/>
      <c r="K44" s="607"/>
      <c r="L44" s="608">
        <v>14880</v>
      </c>
    </row>
    <row r="45" spans="1:12" x14ac:dyDescent="0.2">
      <c r="A45" s="592"/>
      <c r="B45" s="591" t="s">
        <v>172</v>
      </c>
      <c r="C45" s="606">
        <v>507</v>
      </c>
      <c r="D45" s="607">
        <v>534</v>
      </c>
      <c r="E45" s="607">
        <v>407</v>
      </c>
      <c r="F45" s="607">
        <v>174</v>
      </c>
      <c r="G45" s="607"/>
      <c r="H45" s="607"/>
      <c r="I45" s="607"/>
      <c r="J45" s="607"/>
      <c r="K45" s="607"/>
      <c r="L45" s="608">
        <v>1622</v>
      </c>
    </row>
    <row r="46" spans="1:12" x14ac:dyDescent="0.2">
      <c r="A46" s="596">
        <v>15</v>
      </c>
      <c r="B46" s="592" t="s">
        <v>170</v>
      </c>
      <c r="C46" s="609"/>
      <c r="D46" s="610"/>
      <c r="E46" s="610"/>
      <c r="F46" s="610"/>
      <c r="G46" s="610">
        <v>136</v>
      </c>
      <c r="H46" s="610">
        <v>3879</v>
      </c>
      <c r="I46" s="610"/>
      <c r="J46" s="610"/>
      <c r="K46" s="610"/>
      <c r="L46" s="611">
        <v>4015</v>
      </c>
    </row>
    <row r="47" spans="1:12" x14ac:dyDescent="0.2">
      <c r="A47" s="592"/>
      <c r="B47" s="592" t="s">
        <v>171</v>
      </c>
      <c r="C47" s="606">
        <v>53</v>
      </c>
      <c r="D47" s="607">
        <v>178</v>
      </c>
      <c r="E47" s="607">
        <v>327</v>
      </c>
      <c r="F47" s="607">
        <v>1160</v>
      </c>
      <c r="G47" s="607">
        <v>5195</v>
      </c>
      <c r="H47" s="607">
        <v>2873</v>
      </c>
      <c r="I47" s="607"/>
      <c r="J47" s="607"/>
      <c r="K47" s="607"/>
      <c r="L47" s="608">
        <v>9786</v>
      </c>
    </row>
    <row r="48" spans="1:12" x14ac:dyDescent="0.2">
      <c r="A48" s="592"/>
      <c r="B48" s="591" t="s">
        <v>172</v>
      </c>
      <c r="C48" s="606">
        <v>184</v>
      </c>
      <c r="D48" s="607">
        <v>214</v>
      </c>
      <c r="E48" s="607">
        <v>167</v>
      </c>
      <c r="F48" s="607">
        <v>79</v>
      </c>
      <c r="G48" s="607"/>
      <c r="H48" s="607"/>
      <c r="I48" s="607"/>
      <c r="J48" s="607"/>
      <c r="K48" s="607"/>
      <c r="L48" s="608">
        <v>644</v>
      </c>
    </row>
    <row r="49" spans="1:12" x14ac:dyDescent="0.2">
      <c r="A49" s="596">
        <v>20</v>
      </c>
      <c r="B49" s="592" t="s">
        <v>170</v>
      </c>
      <c r="C49" s="609"/>
      <c r="D49" s="610"/>
      <c r="E49" s="610"/>
      <c r="F49" s="610"/>
      <c r="G49" s="610">
        <v>367</v>
      </c>
      <c r="H49" s="610">
        <v>7095</v>
      </c>
      <c r="I49" s="610">
        <v>3132</v>
      </c>
      <c r="J49" s="610"/>
      <c r="K49" s="610"/>
      <c r="L49" s="611">
        <v>10594</v>
      </c>
    </row>
    <row r="50" spans="1:12" x14ac:dyDescent="0.2">
      <c r="A50" s="592"/>
      <c r="B50" s="592" t="s">
        <v>171</v>
      </c>
      <c r="C50" s="606">
        <v>235</v>
      </c>
      <c r="D50" s="607">
        <v>570</v>
      </c>
      <c r="E50" s="607">
        <v>1126</v>
      </c>
      <c r="F50" s="607">
        <v>3502</v>
      </c>
      <c r="G50" s="607">
        <v>12693</v>
      </c>
      <c r="H50" s="607">
        <v>5241</v>
      </c>
      <c r="I50" s="607"/>
      <c r="J50" s="607"/>
      <c r="K50" s="607"/>
      <c r="L50" s="608">
        <v>23367</v>
      </c>
    </row>
    <row r="51" spans="1:12" x14ac:dyDescent="0.2">
      <c r="A51" s="592"/>
      <c r="B51" s="591" t="s">
        <v>172</v>
      </c>
      <c r="C51" s="606">
        <v>695</v>
      </c>
      <c r="D51" s="607">
        <v>667</v>
      </c>
      <c r="E51" s="607">
        <v>516</v>
      </c>
      <c r="F51" s="607">
        <v>196</v>
      </c>
      <c r="G51" s="607"/>
      <c r="H51" s="607"/>
      <c r="I51" s="607"/>
      <c r="J51" s="607"/>
      <c r="K51" s="607"/>
      <c r="L51" s="608">
        <v>2074</v>
      </c>
    </row>
    <row r="52" spans="1:12" x14ac:dyDescent="0.2">
      <c r="A52" s="596" t="s">
        <v>169</v>
      </c>
      <c r="B52" s="592" t="s">
        <v>170</v>
      </c>
      <c r="C52" s="609"/>
      <c r="D52" s="610"/>
      <c r="E52" s="610"/>
      <c r="F52" s="610"/>
      <c r="G52" s="610">
        <v>715</v>
      </c>
      <c r="H52" s="610">
        <v>11030</v>
      </c>
      <c r="I52" s="610">
        <v>3190</v>
      </c>
      <c r="J52" s="610"/>
      <c r="K52" s="610"/>
      <c r="L52" s="611">
        <v>14935</v>
      </c>
    </row>
    <row r="53" spans="1:12" x14ac:dyDescent="0.2">
      <c r="A53" s="592"/>
      <c r="B53" s="592" t="s">
        <v>171</v>
      </c>
      <c r="C53" s="606">
        <v>417</v>
      </c>
      <c r="D53" s="607">
        <v>1116</v>
      </c>
      <c r="E53" s="607">
        <v>2179</v>
      </c>
      <c r="F53" s="607">
        <v>7287</v>
      </c>
      <c r="G53" s="607">
        <v>28526</v>
      </c>
      <c r="H53" s="607">
        <v>8508</v>
      </c>
      <c r="I53" s="607"/>
      <c r="J53" s="607"/>
      <c r="K53" s="607"/>
      <c r="L53" s="608">
        <v>48033</v>
      </c>
    </row>
    <row r="54" spans="1:12" ht="13.5" thickBot="1" x14ac:dyDescent="0.25">
      <c r="A54" s="592"/>
      <c r="B54" s="592" t="s">
        <v>172</v>
      </c>
      <c r="C54" s="606">
        <v>1386</v>
      </c>
      <c r="D54" s="607">
        <v>1415</v>
      </c>
      <c r="E54" s="607">
        <v>1090</v>
      </c>
      <c r="F54" s="607">
        <v>449</v>
      </c>
      <c r="G54" s="607"/>
      <c r="H54" s="607"/>
      <c r="I54" s="607"/>
      <c r="J54" s="607"/>
      <c r="K54" s="607"/>
      <c r="L54" s="608">
        <v>4340</v>
      </c>
    </row>
    <row r="55" spans="1:12" ht="13.5" thickTop="1" x14ac:dyDescent="0.2">
      <c r="A55" s="600" t="s">
        <v>143</v>
      </c>
      <c r="B55" s="600" t="s">
        <v>173</v>
      </c>
      <c r="C55" s="612">
        <v>1803</v>
      </c>
      <c r="D55" s="613">
        <v>2531</v>
      </c>
      <c r="E55" s="613">
        <v>3269</v>
      </c>
      <c r="F55" s="613">
        <v>7736</v>
      </c>
      <c r="G55" s="613">
        <v>29241</v>
      </c>
      <c r="H55" s="613">
        <v>19538</v>
      </c>
      <c r="I55" s="613">
        <v>3190</v>
      </c>
      <c r="J55" s="613"/>
      <c r="K55" s="613"/>
      <c r="L55" s="614">
        <v>67308</v>
      </c>
    </row>
    <row r="56" spans="1:12" x14ac:dyDescent="0.2">
      <c r="A56" s="448"/>
      <c r="B56" s="316"/>
      <c r="C56" s="448"/>
      <c r="D56" s="448"/>
      <c r="E56" s="448"/>
      <c r="F56" s="448"/>
      <c r="G56" s="448"/>
      <c r="H56" s="448"/>
      <c r="I56" s="448"/>
      <c r="J56" s="448"/>
      <c r="K56" s="448"/>
      <c r="L56" s="448"/>
    </row>
    <row r="58" spans="1:12" x14ac:dyDescent="0.2">
      <c r="A58" s="448"/>
      <c r="B58" s="470"/>
      <c r="C58" s="448"/>
      <c r="D58" s="448"/>
      <c r="E58" s="448"/>
      <c r="F58" s="448"/>
      <c r="G58" s="448"/>
      <c r="H58" s="448"/>
      <c r="I58" s="448"/>
      <c r="J58" s="448"/>
      <c r="K58" s="448"/>
      <c r="L58" s="448"/>
    </row>
  </sheetData>
  <mergeCells count="10">
    <mergeCell ref="C23:L23"/>
    <mergeCell ref="C24:L24"/>
    <mergeCell ref="C40:L40"/>
    <mergeCell ref="C41:L41"/>
    <mergeCell ref="C1:L1"/>
    <mergeCell ref="C2:L2"/>
    <mergeCell ref="C3:L3"/>
    <mergeCell ref="C4:L4"/>
    <mergeCell ref="C6:L6"/>
    <mergeCell ref="C7:L7"/>
  </mergeCells>
  <printOptions horizontalCentered="1" verticalCentered="1"/>
  <pageMargins left="0.7" right="0.7" top="0.75" bottom="0.75" header="0.3" footer="0.3"/>
  <pageSetup scale="70" fitToWidth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37"/>
  <sheetViews>
    <sheetView showGridLines="0" zoomScaleNormal="100" workbookViewId="0"/>
  </sheetViews>
  <sheetFormatPr defaultColWidth="8.85546875" defaultRowHeight="12.75" x14ac:dyDescent="0.2"/>
  <cols>
    <col min="1" max="1" width="20.140625" style="159" customWidth="1"/>
    <col min="2" max="2" width="15.42578125" style="161" customWidth="1"/>
    <col min="3" max="3" width="13.85546875" style="161" bestFit="1" customWidth="1"/>
    <col min="4" max="4" width="10.85546875" style="161" customWidth="1"/>
    <col min="5" max="5" width="13.5703125" style="239" customWidth="1"/>
    <col min="6" max="6" width="10.85546875" style="161" customWidth="1"/>
    <col min="7" max="7" width="14.42578125" style="161" customWidth="1"/>
    <col min="8" max="8" width="11.85546875" style="161" customWidth="1"/>
    <col min="9" max="9" width="15.85546875" style="239" customWidth="1"/>
    <col min="10" max="10" width="14" style="161" bestFit="1" customWidth="1"/>
    <col min="11" max="11" width="16.5703125" style="278" customWidth="1"/>
    <col min="12" max="16384" width="8.85546875" style="160"/>
  </cols>
  <sheetData>
    <row r="1" spans="1:11" x14ac:dyDescent="0.2">
      <c r="B1" s="905" t="s">
        <v>271</v>
      </c>
      <c r="C1" s="905"/>
      <c r="D1" s="905"/>
      <c r="E1" s="905"/>
      <c r="F1" s="905"/>
      <c r="G1" s="905"/>
      <c r="H1" s="905"/>
      <c r="I1" s="905"/>
      <c r="J1" s="905"/>
      <c r="K1" s="905"/>
    </row>
    <row r="2" spans="1:11" x14ac:dyDescent="0.2">
      <c r="B2" s="865" t="s">
        <v>1</v>
      </c>
      <c r="C2" s="865"/>
      <c r="D2" s="865"/>
      <c r="E2" s="865"/>
      <c r="F2" s="865"/>
      <c r="G2" s="865"/>
      <c r="H2" s="865"/>
      <c r="I2" s="865"/>
      <c r="J2" s="865"/>
      <c r="K2" s="865"/>
    </row>
    <row r="3" spans="1:11" x14ac:dyDescent="0.2">
      <c r="B3" s="906" t="s">
        <v>176</v>
      </c>
      <c r="C3" s="906"/>
      <c r="D3" s="906"/>
      <c r="E3" s="906"/>
      <c r="F3" s="906"/>
      <c r="G3" s="906"/>
      <c r="H3" s="906"/>
      <c r="I3" s="906"/>
      <c r="J3" s="906"/>
      <c r="K3" s="906"/>
    </row>
    <row r="4" spans="1:11" x14ac:dyDescent="0.2">
      <c r="B4" s="907" t="s">
        <v>177</v>
      </c>
      <c r="C4" s="907"/>
      <c r="D4" s="907"/>
      <c r="E4" s="907"/>
      <c r="F4" s="907"/>
      <c r="G4" s="907"/>
      <c r="H4" s="907"/>
      <c r="I4" s="907"/>
      <c r="J4" s="907"/>
      <c r="K4" s="907"/>
    </row>
    <row r="5" spans="1:11" x14ac:dyDescent="0.2">
      <c r="B5" s="908" t="s">
        <v>4</v>
      </c>
      <c r="C5" s="908"/>
      <c r="D5" s="908"/>
      <c r="E5" s="908"/>
      <c r="F5" s="908"/>
      <c r="G5" s="908"/>
      <c r="H5" s="908"/>
      <c r="I5" s="908"/>
      <c r="J5" s="908"/>
      <c r="K5" s="908"/>
    </row>
    <row r="6" spans="1:11" ht="38.25" x14ac:dyDescent="0.2">
      <c r="C6" s="162" t="s">
        <v>5</v>
      </c>
      <c r="D6" s="163" t="s">
        <v>7</v>
      </c>
      <c r="E6" s="164" t="s">
        <v>8</v>
      </c>
      <c r="F6" s="165" t="s">
        <v>178</v>
      </c>
      <c r="G6" s="163" t="s">
        <v>10</v>
      </c>
      <c r="H6" s="162" t="s">
        <v>11</v>
      </c>
      <c r="I6" s="162" t="s">
        <v>12</v>
      </c>
      <c r="J6" s="164" t="s">
        <v>13</v>
      </c>
      <c r="K6" s="166" t="s">
        <v>14</v>
      </c>
    </row>
    <row r="7" spans="1:11" x14ac:dyDescent="0.2">
      <c r="A7" s="159" t="s">
        <v>16</v>
      </c>
      <c r="B7" s="167"/>
      <c r="C7" s="168">
        <v>120493</v>
      </c>
      <c r="D7" s="169">
        <v>0.954473360028263</v>
      </c>
      <c r="E7" s="170">
        <v>52003.949023000001</v>
      </c>
      <c r="F7" s="169">
        <v>1</v>
      </c>
      <c r="G7" s="169">
        <v>0.89172476391545852</v>
      </c>
      <c r="H7" s="171">
        <v>77219317.872926682</v>
      </c>
      <c r="I7" s="172">
        <v>1</v>
      </c>
      <c r="J7" s="170">
        <v>34592857.753985509</v>
      </c>
      <c r="K7" s="173">
        <v>1</v>
      </c>
    </row>
    <row r="8" spans="1:11" x14ac:dyDescent="0.2">
      <c r="C8" s="174"/>
      <c r="D8" s="175"/>
      <c r="E8" s="176"/>
      <c r="F8" s="177"/>
      <c r="G8" s="175"/>
      <c r="H8" s="178"/>
      <c r="I8" s="179"/>
      <c r="J8" s="176"/>
      <c r="K8" s="180"/>
    </row>
    <row r="9" spans="1:11" x14ac:dyDescent="0.2">
      <c r="A9" s="159" t="s">
        <v>31</v>
      </c>
      <c r="B9" s="181" t="s">
        <v>32</v>
      </c>
      <c r="C9" s="182">
        <v>81674</v>
      </c>
      <c r="D9" s="183">
        <v>0.96634093913097852</v>
      </c>
      <c r="E9" s="184">
        <v>35363.199812999999</v>
      </c>
      <c r="F9" s="183">
        <v>0.68000989304407966</v>
      </c>
      <c r="G9" s="183">
        <v>0.88782446748457988</v>
      </c>
      <c r="H9" s="185">
        <v>44611090.344408855</v>
      </c>
      <c r="I9" s="186">
        <v>0.57771930098918467</v>
      </c>
      <c r="J9" s="184">
        <v>23276766.039996579</v>
      </c>
      <c r="K9" s="187">
        <v>0.67287780054294066</v>
      </c>
    </row>
    <row r="10" spans="1:11" x14ac:dyDescent="0.2">
      <c r="B10" s="188" t="s">
        <v>33</v>
      </c>
      <c r="C10" s="189">
        <v>38819</v>
      </c>
      <c r="D10" s="190">
        <v>0.93043217026198544</v>
      </c>
      <c r="E10" s="191">
        <v>16640.749210000002</v>
      </c>
      <c r="F10" s="190">
        <v>0.31999010695592034</v>
      </c>
      <c r="G10" s="190">
        <v>0.90012813461026187</v>
      </c>
      <c r="H10" s="192">
        <v>32608227.528517835</v>
      </c>
      <c r="I10" s="193">
        <v>0.42228069901081544</v>
      </c>
      <c r="J10" s="191">
        <v>11316091.71398893</v>
      </c>
      <c r="K10" s="194">
        <v>0.32712219945705934</v>
      </c>
    </row>
    <row r="11" spans="1:11" x14ac:dyDescent="0.2">
      <c r="B11" s="195"/>
      <c r="C11" s="196"/>
      <c r="D11" s="177"/>
      <c r="E11" s="197"/>
      <c r="F11" s="198"/>
      <c r="G11" s="177"/>
      <c r="H11" s="199"/>
      <c r="I11" s="198"/>
      <c r="J11" s="197"/>
      <c r="K11" s="200"/>
    </row>
    <row r="12" spans="1:11" x14ac:dyDescent="0.2">
      <c r="A12" s="159" t="s">
        <v>17</v>
      </c>
      <c r="B12" s="201" t="s">
        <v>22</v>
      </c>
      <c r="C12" s="202">
        <v>1161</v>
      </c>
      <c r="D12" s="203">
        <v>1.0817209022364336</v>
      </c>
      <c r="E12" s="204">
        <v>239.65353099999999</v>
      </c>
      <c r="F12" s="205">
        <v>4.6083717775741891E-3</v>
      </c>
      <c r="G12" s="203">
        <v>0.97278173096863663</v>
      </c>
      <c r="H12" s="206">
        <v>2920726.0146200559</v>
      </c>
      <c r="I12" s="205">
        <v>3.7823773831133486E-2</v>
      </c>
      <c r="J12" s="204">
        <v>697463.08314178756</v>
      </c>
      <c r="K12" s="207">
        <v>2.0162054494078919E-2</v>
      </c>
    </row>
    <row r="13" spans="1:11" x14ac:dyDescent="0.2">
      <c r="B13" s="208" t="s">
        <v>23</v>
      </c>
      <c r="C13" s="196">
        <v>2958</v>
      </c>
      <c r="D13" s="209">
        <v>1.0443109282212755</v>
      </c>
      <c r="E13" s="197">
        <v>816.32543299999998</v>
      </c>
      <c r="F13" s="210">
        <v>1.5697373917487698E-2</v>
      </c>
      <c r="G13" s="209">
        <v>0.94588426793896341</v>
      </c>
      <c r="H13" s="199">
        <v>7939490.2601198796</v>
      </c>
      <c r="I13" s="198">
        <v>0.1028174099282388</v>
      </c>
      <c r="J13" s="197">
        <v>2731338.7584211645</v>
      </c>
      <c r="K13" s="211">
        <v>7.8956725051327614E-2</v>
      </c>
    </row>
    <row r="14" spans="1:11" x14ac:dyDescent="0.2">
      <c r="B14" s="208" t="s">
        <v>24</v>
      </c>
      <c r="C14" s="212">
        <v>6175</v>
      </c>
      <c r="D14" s="198">
        <v>0.97662967263592604</v>
      </c>
      <c r="E14" s="197">
        <v>2117.1412660000001</v>
      </c>
      <c r="F14" s="213">
        <v>4.0711163397680494E-2</v>
      </c>
      <c r="G14" s="198">
        <v>0.86751484460315587</v>
      </c>
      <c r="H14" s="214">
        <v>13126109.633459967</v>
      </c>
      <c r="I14" s="198">
        <v>0.16998479130649882</v>
      </c>
      <c r="J14" s="197">
        <v>5992368.0701034153</v>
      </c>
      <c r="K14" s="215">
        <v>0.17322558641206584</v>
      </c>
    </row>
    <row r="15" spans="1:11" x14ac:dyDescent="0.2">
      <c r="B15" s="208" t="s">
        <v>25</v>
      </c>
      <c r="C15" s="212">
        <v>10173</v>
      </c>
      <c r="D15" s="198">
        <v>0.98361997182495864</v>
      </c>
      <c r="E15" s="197">
        <v>3912.6978330000002</v>
      </c>
      <c r="F15" s="213">
        <v>7.5238475279435321E-2</v>
      </c>
      <c r="G15" s="198">
        <v>0.88404152667773106</v>
      </c>
      <c r="H15" s="214">
        <v>14531583.26038974</v>
      </c>
      <c r="I15" s="198">
        <v>0.18818585375621649</v>
      </c>
      <c r="J15" s="197">
        <v>7385977.0179969659</v>
      </c>
      <c r="K15" s="215">
        <v>0.21351161764442239</v>
      </c>
    </row>
    <row r="16" spans="1:11" x14ac:dyDescent="0.2">
      <c r="B16" s="208" t="s">
        <v>26</v>
      </c>
      <c r="C16" s="212">
        <v>28407</v>
      </c>
      <c r="D16" s="198">
        <v>0.95565122928057133</v>
      </c>
      <c r="E16" s="197">
        <v>10623.017796</v>
      </c>
      <c r="F16" s="213">
        <v>0.20427329069378394</v>
      </c>
      <c r="G16" s="177">
        <v>0.8796952202081022</v>
      </c>
      <c r="H16" s="214">
        <v>22677990.999098819</v>
      </c>
      <c r="I16" s="198">
        <v>0.29368287138222987</v>
      </c>
      <c r="J16" s="197">
        <v>10858613.393327089</v>
      </c>
      <c r="K16" s="215">
        <v>0.3138975527997791</v>
      </c>
    </row>
    <row r="17" spans="1:11" x14ac:dyDescent="0.2">
      <c r="B17" s="208" t="s">
        <v>27</v>
      </c>
      <c r="C17" s="212">
        <v>32424</v>
      </c>
      <c r="D17" s="198">
        <v>0.91158631708225846</v>
      </c>
      <c r="E17" s="197">
        <v>10940.217114999999</v>
      </c>
      <c r="F17" s="213">
        <v>0.21037281438302743</v>
      </c>
      <c r="G17" s="177">
        <v>0.84725104831501141</v>
      </c>
      <c r="H17" s="214">
        <v>12043666.375989992</v>
      </c>
      <c r="I17" s="198">
        <v>0.15596701327780357</v>
      </c>
      <c r="J17" s="197">
        <v>4975865.6201404603</v>
      </c>
      <c r="K17" s="215">
        <v>0.14384083719036195</v>
      </c>
    </row>
    <row r="18" spans="1:11" x14ac:dyDescent="0.2">
      <c r="B18" s="208" t="s">
        <v>28</v>
      </c>
      <c r="C18" s="212">
        <v>22610</v>
      </c>
      <c r="D18" s="198">
        <v>0.96767834201752267</v>
      </c>
      <c r="E18" s="197">
        <v>8685.9220010000008</v>
      </c>
      <c r="F18" s="213">
        <v>0.1670242772747593</v>
      </c>
      <c r="G18" s="177">
        <v>0.96270038533577162</v>
      </c>
      <c r="H18" s="214">
        <v>3343983.9840901587</v>
      </c>
      <c r="I18" s="198">
        <v>4.3305018435839941E-2</v>
      </c>
      <c r="J18" s="197">
        <v>1361216.5709543235</v>
      </c>
      <c r="K18" s="215">
        <v>3.9349642074525432E-2</v>
      </c>
    </row>
    <row r="19" spans="1:11" x14ac:dyDescent="0.2">
      <c r="B19" s="208" t="s">
        <v>29</v>
      </c>
      <c r="C19" s="212">
        <v>12684</v>
      </c>
      <c r="D19" s="198">
        <v>0.99923243917648885</v>
      </c>
      <c r="E19" s="197">
        <v>9543.8258600000008</v>
      </c>
      <c r="F19" s="213">
        <v>0.1835211755895502</v>
      </c>
      <c r="G19" s="177">
        <v>0.90452748293828544</v>
      </c>
      <c r="H19" s="214">
        <v>565567.49558000616</v>
      </c>
      <c r="I19" s="198">
        <v>7.324171090331291E-3</v>
      </c>
      <c r="J19" s="197">
        <v>489127.15294517786</v>
      </c>
      <c r="K19" s="215">
        <v>1.4139541648270349E-2</v>
      </c>
    </row>
    <row r="20" spans="1:11" x14ac:dyDescent="0.2">
      <c r="B20" s="216" t="s">
        <v>30</v>
      </c>
      <c r="C20" s="217">
        <v>3901</v>
      </c>
      <c r="D20" s="218">
        <v>0.90377234228152725</v>
      </c>
      <c r="E20" s="219">
        <v>5125.1481880000001</v>
      </c>
      <c r="F20" s="220">
        <v>9.8553057686701445E-2</v>
      </c>
      <c r="G20" s="221">
        <v>0.88661424226562591</v>
      </c>
      <c r="H20" s="222">
        <v>70199.849579999805</v>
      </c>
      <c r="I20" s="218">
        <v>9.0909699170769694E-4</v>
      </c>
      <c r="J20" s="219">
        <v>100888.08695567865</v>
      </c>
      <c r="K20" s="223">
        <v>2.9164426851682559E-3</v>
      </c>
    </row>
    <row r="21" spans="1:11" x14ac:dyDescent="0.2">
      <c r="B21" s="224"/>
      <c r="C21" s="196"/>
      <c r="D21" s="198"/>
      <c r="E21" s="197"/>
      <c r="F21" s="213"/>
      <c r="G21" s="177"/>
      <c r="H21" s="199"/>
      <c r="I21" s="198"/>
      <c r="J21" s="197"/>
      <c r="K21" s="198"/>
    </row>
    <row r="22" spans="1:11" x14ac:dyDescent="0.2">
      <c r="A22" s="159" t="s">
        <v>34</v>
      </c>
      <c r="B22" s="225">
        <v>1</v>
      </c>
      <c r="C22" s="202">
        <v>2906</v>
      </c>
      <c r="D22" s="226">
        <v>1.0979318858547504</v>
      </c>
      <c r="E22" s="204">
        <v>1279.1174269999999</v>
      </c>
      <c r="F22" s="227">
        <v>2.4596544128490695E-2</v>
      </c>
      <c r="G22" s="226">
        <v>0.96343728397145489</v>
      </c>
      <c r="H22" s="206">
        <v>7426745.8028997881</v>
      </c>
      <c r="I22" s="228">
        <v>9.6177303911453224E-2</v>
      </c>
      <c r="J22" s="204">
        <v>3764999.5964881224</v>
      </c>
      <c r="K22" s="229">
        <v>0.10883748383159565</v>
      </c>
    </row>
    <row r="23" spans="1:11" x14ac:dyDescent="0.2">
      <c r="B23" s="230">
        <v>2</v>
      </c>
      <c r="C23" s="212">
        <v>4037</v>
      </c>
      <c r="D23" s="198">
        <v>1.0455040744058659</v>
      </c>
      <c r="E23" s="197">
        <v>1818.5282769999999</v>
      </c>
      <c r="F23" s="213">
        <v>3.4969041989401844E-2</v>
      </c>
      <c r="G23" s="198">
        <v>0.91855968636701923</v>
      </c>
      <c r="H23" s="214">
        <v>7045320.3560298719</v>
      </c>
      <c r="I23" s="198">
        <v>9.123779580160972E-2</v>
      </c>
      <c r="J23" s="197">
        <v>3653498.9945554328</v>
      </c>
      <c r="K23" s="215">
        <v>0.10561425773314351</v>
      </c>
    </row>
    <row r="24" spans="1:11" x14ac:dyDescent="0.2">
      <c r="B24" s="230">
        <v>3</v>
      </c>
      <c r="C24" s="212">
        <v>5162</v>
      </c>
      <c r="D24" s="198">
        <v>1.0001254748664381</v>
      </c>
      <c r="E24" s="197">
        <v>2397.6641169999998</v>
      </c>
      <c r="F24" s="213">
        <v>4.6105423954238077E-2</v>
      </c>
      <c r="G24" s="198">
        <v>0.8644230510933486</v>
      </c>
      <c r="H24" s="214">
        <v>6657387.7640697286</v>
      </c>
      <c r="I24" s="198">
        <v>8.6214019334191025E-2</v>
      </c>
      <c r="J24" s="197">
        <v>3490061.687440333</v>
      </c>
      <c r="K24" s="215">
        <v>0.10088966087336923</v>
      </c>
    </row>
    <row r="25" spans="1:11" x14ac:dyDescent="0.2">
      <c r="B25" s="231" t="s">
        <v>36</v>
      </c>
      <c r="C25" s="212">
        <v>12243</v>
      </c>
      <c r="D25" s="198">
        <v>0.95079815781548715</v>
      </c>
      <c r="E25" s="197">
        <v>6393.819544</v>
      </c>
      <c r="F25" s="213">
        <v>0.12294873108909823</v>
      </c>
      <c r="G25" s="198">
        <v>0.84293327429879628</v>
      </c>
      <c r="H25" s="214">
        <v>12448129.668520302</v>
      </c>
      <c r="I25" s="198">
        <v>0.16120486442271859</v>
      </c>
      <c r="J25" s="197">
        <v>6448461.5628202027</v>
      </c>
      <c r="K25" s="215">
        <v>0.18641020087671714</v>
      </c>
    </row>
    <row r="26" spans="1:11" x14ac:dyDescent="0.2">
      <c r="B26" s="232" t="s">
        <v>37</v>
      </c>
      <c r="C26" s="212">
        <v>45005</v>
      </c>
      <c r="D26" s="198">
        <v>0.93507374004710908</v>
      </c>
      <c r="E26" s="197">
        <v>22650.129502</v>
      </c>
      <c r="F26" s="213">
        <v>0.43554633691342237</v>
      </c>
      <c r="G26" s="198">
        <v>0.87680328595523316</v>
      </c>
      <c r="H26" s="214">
        <v>26743729.124219004</v>
      </c>
      <c r="I26" s="198">
        <v>0.34633469785667054</v>
      </c>
      <c r="J26" s="197">
        <v>11955556.223337067</v>
      </c>
      <c r="K26" s="215">
        <v>0.34560764850251574</v>
      </c>
    </row>
    <row r="27" spans="1:11" x14ac:dyDescent="0.2">
      <c r="B27" s="231" t="s">
        <v>38</v>
      </c>
      <c r="C27" s="212">
        <v>33361</v>
      </c>
      <c r="D27" s="198">
        <v>0.92813453024715897</v>
      </c>
      <c r="E27" s="197">
        <v>12209.139757999999</v>
      </c>
      <c r="F27" s="213">
        <v>0.23477331986077082</v>
      </c>
      <c r="G27" s="198">
        <v>0.90023770596487618</v>
      </c>
      <c r="H27" s="214">
        <v>13100327.948570127</v>
      </c>
      <c r="I27" s="198">
        <v>0.16965091520398909</v>
      </c>
      <c r="J27" s="197">
        <v>4385354.2001607595</v>
      </c>
      <c r="K27" s="215">
        <v>0.12677050943140053</v>
      </c>
    </row>
    <row r="28" spans="1:11" x14ac:dyDescent="0.2">
      <c r="B28" s="230" t="s">
        <v>39</v>
      </c>
      <c r="C28" s="212">
        <v>14605</v>
      </c>
      <c r="D28" s="198">
        <v>1.0127072656319935</v>
      </c>
      <c r="E28" s="197">
        <v>4380.3794580000003</v>
      </c>
      <c r="F28" s="213">
        <v>8.4231669715364721E-2</v>
      </c>
      <c r="G28" s="198">
        <v>1.0077712433400561</v>
      </c>
      <c r="H28" s="214">
        <v>3322414.1556600044</v>
      </c>
      <c r="I28" s="198">
        <v>4.3025686410845129E-2</v>
      </c>
      <c r="J28" s="197">
        <v>790903.00954642636</v>
      </c>
      <c r="K28" s="215">
        <v>2.2863187978602238E-2</v>
      </c>
    </row>
    <row r="29" spans="1:11" x14ac:dyDescent="0.2">
      <c r="B29" s="233" t="s">
        <v>40</v>
      </c>
      <c r="C29" s="234">
        <v>3174</v>
      </c>
      <c r="D29" s="218">
        <v>0.99233129563697364</v>
      </c>
      <c r="E29" s="219">
        <v>875.17093999999997</v>
      </c>
      <c r="F29" s="220">
        <v>1.6828932349213222E-2</v>
      </c>
      <c r="G29" s="221">
        <v>0.9609945577414517</v>
      </c>
      <c r="H29" s="235">
        <v>475263.05295999889</v>
      </c>
      <c r="I29" s="218">
        <v>6.1547170585226612E-3</v>
      </c>
      <c r="J29" s="219">
        <v>104022.47963750375</v>
      </c>
      <c r="K29" s="223">
        <v>3.007050772656044E-3</v>
      </c>
    </row>
    <row r="30" spans="1:11" x14ac:dyDescent="0.2">
      <c r="B30" s="224"/>
      <c r="C30" s="196"/>
      <c r="D30" s="177"/>
      <c r="E30" s="197"/>
      <c r="F30" s="213"/>
      <c r="G30" s="177"/>
      <c r="H30" s="199"/>
      <c r="I30" s="198"/>
      <c r="J30" s="197"/>
      <c r="K30" s="200"/>
    </row>
    <row r="31" spans="1:11" x14ac:dyDescent="0.2">
      <c r="A31" s="159" t="s">
        <v>81</v>
      </c>
      <c r="B31" s="236" t="s">
        <v>46</v>
      </c>
      <c r="C31" s="202">
        <v>61815</v>
      </c>
      <c r="D31" s="203">
        <v>1.022999677675408</v>
      </c>
      <c r="E31" s="204">
        <v>7917.9017459999995</v>
      </c>
      <c r="F31" s="227">
        <v>0.15225577854670455</v>
      </c>
      <c r="G31" s="203">
        <v>1.0022484849414914</v>
      </c>
      <c r="H31" s="206">
        <v>27950251.111919269</v>
      </c>
      <c r="I31" s="228">
        <v>0.36195931124273972</v>
      </c>
      <c r="J31" s="204">
        <v>3716131.211900766</v>
      </c>
      <c r="K31" s="229">
        <v>0.10742481116561053</v>
      </c>
    </row>
    <row r="32" spans="1:11" x14ac:dyDescent="0.2">
      <c r="B32" s="208" t="s">
        <v>47</v>
      </c>
      <c r="C32" s="196">
        <v>29964</v>
      </c>
      <c r="D32" s="177">
        <v>0.91481075498232256</v>
      </c>
      <c r="E32" s="197">
        <v>8705.0986859999994</v>
      </c>
      <c r="F32" s="213">
        <v>0.16739303167438227</v>
      </c>
      <c r="G32" s="177">
        <v>0.90729900524282914</v>
      </c>
      <c r="H32" s="199">
        <v>23972615.016639117</v>
      </c>
      <c r="I32" s="198">
        <v>0.31044841727413808</v>
      </c>
      <c r="J32" s="197">
        <v>6903387.2013214147</v>
      </c>
      <c r="K32" s="215">
        <v>0.19956105536050936</v>
      </c>
    </row>
    <row r="33" spans="1:11" x14ac:dyDescent="0.2">
      <c r="B33" s="208" t="s">
        <v>48</v>
      </c>
      <c r="C33" s="196">
        <v>16224</v>
      </c>
      <c r="D33" s="177">
        <v>0.87197340551640601</v>
      </c>
      <c r="E33" s="197">
        <v>9138.5935750000008</v>
      </c>
      <c r="F33" s="213">
        <v>0.17572883880334236</v>
      </c>
      <c r="G33" s="177">
        <v>0.86636903127254028</v>
      </c>
      <c r="H33" s="199">
        <v>15531321.33093017</v>
      </c>
      <c r="I33" s="198">
        <v>0.20113258908202805</v>
      </c>
      <c r="J33" s="197">
        <v>8654540.5764634013</v>
      </c>
      <c r="K33" s="215">
        <v>0.25018287410690104</v>
      </c>
    </row>
    <row r="34" spans="1:11" x14ac:dyDescent="0.2">
      <c r="B34" s="208" t="s">
        <v>179</v>
      </c>
      <c r="C34" s="196">
        <v>9827</v>
      </c>
      <c r="D34" s="177">
        <v>0.8533103730469408</v>
      </c>
      <c r="E34" s="197">
        <v>12340.612870000001</v>
      </c>
      <c r="F34" s="213">
        <v>0.23730145694401145</v>
      </c>
      <c r="G34" s="177">
        <v>0.8534638964134168</v>
      </c>
      <c r="H34" s="199">
        <v>8740068.1511996463</v>
      </c>
      <c r="I34" s="198">
        <v>0.11318499556784831</v>
      </c>
      <c r="J34" s="197">
        <v>10601807.680321338</v>
      </c>
      <c r="K34" s="215">
        <v>0.30647388994913988</v>
      </c>
    </row>
    <row r="35" spans="1:11" x14ac:dyDescent="0.2">
      <c r="B35" s="216" t="s">
        <v>180</v>
      </c>
      <c r="C35" s="217">
        <v>2663</v>
      </c>
      <c r="D35" s="221">
        <v>0.90629260498363995</v>
      </c>
      <c r="E35" s="219">
        <v>13901.742146000001</v>
      </c>
      <c r="F35" s="220">
        <v>0.2673208940315594</v>
      </c>
      <c r="G35" s="221">
        <v>0.87895975420171535</v>
      </c>
      <c r="H35" s="222">
        <v>1025062.2622399707</v>
      </c>
      <c r="I35" s="218">
        <v>1.3274686833245656E-2</v>
      </c>
      <c r="J35" s="219">
        <v>4716991.0839790218</v>
      </c>
      <c r="K35" s="223">
        <v>0.1363573694178391</v>
      </c>
    </row>
    <row r="36" spans="1:11" x14ac:dyDescent="0.2">
      <c r="A36" s="70"/>
      <c r="C36" s="237"/>
      <c r="D36" s="238"/>
      <c r="F36" s="213"/>
      <c r="G36" s="238"/>
      <c r="H36" s="240"/>
      <c r="I36" s="241"/>
      <c r="J36" s="239"/>
      <c r="K36" s="200"/>
    </row>
    <row r="37" spans="1:11" x14ac:dyDescent="0.2">
      <c r="A37" s="159" t="s">
        <v>65</v>
      </c>
      <c r="B37" s="242">
        <v>2009</v>
      </c>
      <c r="C37" s="243">
        <v>9994</v>
      </c>
      <c r="D37" s="226">
        <v>0.99166805343761211</v>
      </c>
      <c r="E37" s="244">
        <v>3781.0667830000002</v>
      </c>
      <c r="F37" s="245">
        <v>7.2707301157605014E-2</v>
      </c>
      <c r="G37" s="226">
        <v>0.95632928792650362</v>
      </c>
      <c r="H37" s="246">
        <v>7733569.9075500295</v>
      </c>
      <c r="I37" s="228">
        <v>0.10015071513939258</v>
      </c>
      <c r="J37" s="244">
        <v>3216261.0250393501</v>
      </c>
      <c r="K37" s="247">
        <v>9.2974713101542761E-2</v>
      </c>
    </row>
    <row r="38" spans="1:11" x14ac:dyDescent="0.2">
      <c r="A38" s="70"/>
      <c r="B38" s="248">
        <v>2010</v>
      </c>
      <c r="C38" s="249">
        <v>15842</v>
      </c>
      <c r="D38" s="209">
        <v>0.9730550928506243</v>
      </c>
      <c r="E38" s="250">
        <v>6507.8347809999996</v>
      </c>
      <c r="F38" s="251">
        <v>0.12514116530115343</v>
      </c>
      <c r="G38" s="209">
        <v>0.93419245406878471</v>
      </c>
      <c r="H38" s="252">
        <v>10984197.54016014</v>
      </c>
      <c r="I38" s="253">
        <v>0.14224675693503819</v>
      </c>
      <c r="J38" s="250">
        <v>4760678.1860160129</v>
      </c>
      <c r="K38" s="254">
        <v>0.1376202631153659</v>
      </c>
    </row>
    <row r="39" spans="1:11" x14ac:dyDescent="0.2">
      <c r="A39" s="70"/>
      <c r="B39" s="248">
        <v>2011</v>
      </c>
      <c r="C39" s="249">
        <v>30020</v>
      </c>
      <c r="D39" s="209">
        <v>0.96896013886272792</v>
      </c>
      <c r="E39" s="250">
        <v>13114.466665</v>
      </c>
      <c r="F39" s="251">
        <v>0.25218213061473105</v>
      </c>
      <c r="G39" s="209">
        <v>0.91146111682779107</v>
      </c>
      <c r="H39" s="252">
        <v>19271336.036300026</v>
      </c>
      <c r="I39" s="253">
        <v>0.24956625579123068</v>
      </c>
      <c r="J39" s="250">
        <v>8590836.1606328394</v>
      </c>
      <c r="K39" s="254">
        <v>0.24834132588085728</v>
      </c>
    </row>
    <row r="40" spans="1:11" x14ac:dyDescent="0.2">
      <c r="B40" s="248">
        <v>2012</v>
      </c>
      <c r="C40" s="249">
        <v>31390</v>
      </c>
      <c r="D40" s="209">
        <v>0.94289831815786751</v>
      </c>
      <c r="E40" s="250">
        <v>14553.610215999999</v>
      </c>
      <c r="F40" s="251">
        <v>0.27985586651435479</v>
      </c>
      <c r="G40" s="209">
        <v>0.89917133532264293</v>
      </c>
      <c r="H40" s="252">
        <v>18712412.259470087</v>
      </c>
      <c r="I40" s="253">
        <v>0.24232812170476167</v>
      </c>
      <c r="J40" s="250">
        <v>8756574.6777815018</v>
      </c>
      <c r="K40" s="254">
        <v>0.25313244543297242</v>
      </c>
    </row>
    <row r="41" spans="1:11" x14ac:dyDescent="0.2">
      <c r="B41" s="255">
        <v>2013</v>
      </c>
      <c r="C41" s="256">
        <v>33247</v>
      </c>
      <c r="D41" s="257">
        <v>0.93366821993519766</v>
      </c>
      <c r="E41" s="258">
        <v>14046.970578</v>
      </c>
      <c r="F41" s="193">
        <v>0.27011353641215569</v>
      </c>
      <c r="G41" s="257">
        <v>0.83491613057581271</v>
      </c>
      <c r="H41" s="259">
        <v>20517802.129449829</v>
      </c>
      <c r="I41" s="260">
        <v>0.26570815042957691</v>
      </c>
      <c r="J41" s="258">
        <v>9268507.7045165431</v>
      </c>
      <c r="K41" s="261">
        <v>0.26793125246926158</v>
      </c>
    </row>
    <row r="42" spans="1:11" x14ac:dyDescent="0.2">
      <c r="B42" s="224"/>
      <c r="C42" s="168"/>
      <c r="D42" s="169"/>
      <c r="E42" s="170"/>
      <c r="F42" s="262"/>
      <c r="G42" s="169"/>
      <c r="H42" s="171"/>
      <c r="I42" s="172"/>
      <c r="J42" s="170"/>
      <c r="K42" s="263"/>
    </row>
    <row r="43" spans="1:11" x14ac:dyDescent="0.2">
      <c r="A43" s="264" t="s">
        <v>181</v>
      </c>
      <c r="B43" s="242" t="s">
        <v>182</v>
      </c>
      <c r="C43" s="243">
        <v>19151</v>
      </c>
      <c r="D43" s="226">
        <v>0.85225978537837122</v>
      </c>
      <c r="E43" s="265">
        <v>7798.2374559999998</v>
      </c>
      <c r="F43" s="227">
        <v>0.48044562615519032</v>
      </c>
      <c r="G43" s="226">
        <v>0.84444679554190616</v>
      </c>
      <c r="H43" s="246">
        <v>12003486.497950248</v>
      </c>
      <c r="I43" s="228">
        <v>0.58559919262106497</v>
      </c>
      <c r="J43" s="265">
        <v>4463023.0162900481</v>
      </c>
      <c r="K43" s="229">
        <v>0.65713100199002283</v>
      </c>
    </row>
    <row r="44" spans="1:11" x14ac:dyDescent="0.2">
      <c r="A44" s="266" t="s">
        <v>183</v>
      </c>
      <c r="B44" s="248" t="s">
        <v>184</v>
      </c>
      <c r="C44" s="249">
        <v>23520</v>
      </c>
      <c r="D44" s="209">
        <v>1.2712784775460655</v>
      </c>
      <c r="E44" s="250">
        <v>8433.0216739999996</v>
      </c>
      <c r="F44" s="251">
        <v>0.51955437384480962</v>
      </c>
      <c r="G44" s="209">
        <v>1.1865062203545338</v>
      </c>
      <c r="H44" s="252">
        <v>8494298.7606397122</v>
      </c>
      <c r="I44" s="253">
        <v>0.41440080737893503</v>
      </c>
      <c r="J44" s="250">
        <v>2328656.272579981</v>
      </c>
      <c r="K44" s="254">
        <v>0.34286899800997711</v>
      </c>
    </row>
    <row r="45" spans="1:11" x14ac:dyDescent="0.2">
      <c r="A45" s="266"/>
      <c r="B45" s="267" t="s">
        <v>99</v>
      </c>
      <c r="C45" s="168">
        <v>42671</v>
      </c>
      <c r="D45" s="169">
        <v>1.0414696727000725</v>
      </c>
      <c r="E45" s="170">
        <v>16231.25913</v>
      </c>
      <c r="F45" s="262">
        <v>1</v>
      </c>
      <c r="G45" s="169">
        <v>0.99321326571536084</v>
      </c>
      <c r="H45" s="171">
        <v>20497785.258589961</v>
      </c>
      <c r="I45" s="172">
        <v>1</v>
      </c>
      <c r="J45" s="170">
        <v>6791679.2888700292</v>
      </c>
      <c r="K45" s="263">
        <v>1</v>
      </c>
    </row>
    <row r="46" spans="1:11" x14ac:dyDescent="0.2">
      <c r="A46" s="266"/>
      <c r="B46" s="264"/>
      <c r="C46" s="249"/>
      <c r="D46" s="209"/>
      <c r="E46" s="250"/>
      <c r="F46" s="210"/>
      <c r="G46" s="209"/>
      <c r="H46" s="252"/>
      <c r="I46" s="253"/>
      <c r="J46" s="250"/>
      <c r="K46" s="209"/>
    </row>
    <row r="47" spans="1:11" x14ac:dyDescent="0.2">
      <c r="A47" s="264" t="s">
        <v>181</v>
      </c>
      <c r="B47" s="242" t="s">
        <v>182</v>
      </c>
      <c r="C47" s="243">
        <v>9344</v>
      </c>
      <c r="D47" s="226">
        <v>0.71793333822232663</v>
      </c>
      <c r="E47" s="265">
        <v>4382.1077599999999</v>
      </c>
      <c r="F47" s="227">
        <v>0.21209274423612387</v>
      </c>
      <c r="G47" s="226">
        <v>0.68916887945517291</v>
      </c>
      <c r="H47" s="246">
        <v>11442676.398130015</v>
      </c>
      <c r="I47" s="228">
        <v>0.402119306830582</v>
      </c>
      <c r="J47" s="265">
        <v>5490887.9151578909</v>
      </c>
      <c r="K47" s="229">
        <v>0.42493264281328275</v>
      </c>
    </row>
    <row r="48" spans="1:11" x14ac:dyDescent="0.2">
      <c r="A48" s="266" t="s">
        <v>185</v>
      </c>
      <c r="B48" s="248" t="s">
        <v>184</v>
      </c>
      <c r="C48" s="249">
        <v>11048</v>
      </c>
      <c r="D48" s="209">
        <v>0.84958980188707878</v>
      </c>
      <c r="E48" s="250">
        <v>6230.8341330000003</v>
      </c>
      <c r="F48" s="251">
        <v>0.30157056433228369</v>
      </c>
      <c r="G48" s="209">
        <v>0.7877593509223545</v>
      </c>
      <c r="H48" s="252">
        <v>7892338.4071398638</v>
      </c>
      <c r="I48" s="253">
        <v>0.27735308935854447</v>
      </c>
      <c r="J48" s="250">
        <v>3666747.5669316929</v>
      </c>
      <c r="K48" s="254">
        <v>0.28376480420301109</v>
      </c>
    </row>
    <row r="49" spans="1:11" x14ac:dyDescent="0.2">
      <c r="A49" s="266"/>
      <c r="B49" s="248" t="s">
        <v>186</v>
      </c>
      <c r="C49" s="249">
        <v>18963</v>
      </c>
      <c r="D49" s="209">
        <v>1.1391089619745498</v>
      </c>
      <c r="E49" s="250">
        <v>10048.338981000001</v>
      </c>
      <c r="F49" s="251">
        <v>0.48633669143159242</v>
      </c>
      <c r="G49" s="209">
        <v>1.042168806013722</v>
      </c>
      <c r="H49" s="252">
        <v>9120909.1052698363</v>
      </c>
      <c r="I49" s="253">
        <v>0.32052760381087347</v>
      </c>
      <c r="J49" s="250">
        <v>3764148.7301216936</v>
      </c>
      <c r="K49" s="254">
        <v>0.29130255298370616</v>
      </c>
    </row>
    <row r="50" spans="1:11" x14ac:dyDescent="0.2">
      <c r="A50" s="266"/>
      <c r="B50" s="267" t="s">
        <v>99</v>
      </c>
      <c r="C50" s="168">
        <v>39355</v>
      </c>
      <c r="D50" s="169">
        <v>0.92239115610458944</v>
      </c>
      <c r="E50" s="170">
        <v>20661.280874</v>
      </c>
      <c r="F50" s="262">
        <v>1</v>
      </c>
      <c r="G50" s="169">
        <v>0.86413213758256735</v>
      </c>
      <c r="H50" s="171">
        <v>28455923.910539716</v>
      </c>
      <c r="I50" s="172">
        <v>1</v>
      </c>
      <c r="J50" s="170">
        <v>12921784.212211277</v>
      </c>
      <c r="K50" s="263">
        <v>1</v>
      </c>
    </row>
    <row r="51" spans="1:11" x14ac:dyDescent="0.2">
      <c r="A51" s="266"/>
      <c r="B51" s="264"/>
      <c r="C51" s="249"/>
      <c r="D51" s="209"/>
      <c r="E51" s="250"/>
      <c r="F51" s="210"/>
      <c r="G51" s="209"/>
      <c r="H51" s="252"/>
      <c r="I51" s="260"/>
      <c r="J51" s="250"/>
      <c r="K51" s="209"/>
    </row>
    <row r="52" spans="1:11" x14ac:dyDescent="0.2">
      <c r="A52" s="264" t="s">
        <v>181</v>
      </c>
      <c r="B52" s="242" t="s">
        <v>182</v>
      </c>
      <c r="C52" s="243">
        <v>8647</v>
      </c>
      <c r="D52" s="226">
        <v>0.7077765646544697</v>
      </c>
      <c r="E52" s="265">
        <v>4291.3181340000001</v>
      </c>
      <c r="F52" s="227">
        <v>0.34656447192669415</v>
      </c>
      <c r="G52" s="226">
        <v>0.67699484613986882</v>
      </c>
      <c r="H52" s="246">
        <v>11738001.5148698</v>
      </c>
      <c r="I52" s="228">
        <v>0.47465331756722007</v>
      </c>
      <c r="J52" s="265">
        <v>7008101.6041630944</v>
      </c>
      <c r="K52" s="229">
        <v>0.50540116893655274</v>
      </c>
    </row>
    <row r="53" spans="1:11" x14ac:dyDescent="0.2">
      <c r="A53" s="266" t="s">
        <v>187</v>
      </c>
      <c r="B53" s="248" t="s">
        <v>184</v>
      </c>
      <c r="C53" s="249">
        <v>8190</v>
      </c>
      <c r="D53" s="209">
        <v>0.87948635007553211</v>
      </c>
      <c r="E53" s="250">
        <v>3559.9352829999998</v>
      </c>
      <c r="F53" s="251">
        <v>0.28749839860884607</v>
      </c>
      <c r="G53" s="209">
        <v>0.8354799248388225</v>
      </c>
      <c r="H53" s="252">
        <v>6012256.7067499217</v>
      </c>
      <c r="I53" s="253">
        <v>0.2431195453765686</v>
      </c>
      <c r="J53" s="250">
        <v>3338137.3617746788</v>
      </c>
      <c r="K53" s="254">
        <v>0.24073545447878472</v>
      </c>
    </row>
    <row r="54" spans="1:11" x14ac:dyDescent="0.2">
      <c r="A54" s="266"/>
      <c r="B54" s="248" t="s">
        <v>186</v>
      </c>
      <c r="C54" s="249">
        <v>5325</v>
      </c>
      <c r="D54" s="209">
        <v>1.0299281512258218</v>
      </c>
      <c r="E54" s="250">
        <v>2255.9852350000001</v>
      </c>
      <c r="F54" s="251">
        <v>0.18219211608844893</v>
      </c>
      <c r="G54" s="209">
        <v>0.9584488477654759</v>
      </c>
      <c r="H54" s="252">
        <v>3791184.5810200744</v>
      </c>
      <c r="I54" s="253">
        <v>0.15330534219230163</v>
      </c>
      <c r="J54" s="250">
        <v>2006326.4994138188</v>
      </c>
      <c r="K54" s="254">
        <v>0.14468964854473132</v>
      </c>
    </row>
    <row r="55" spans="1:11" x14ac:dyDescent="0.2">
      <c r="A55" s="266"/>
      <c r="B55" s="248" t="s">
        <v>188</v>
      </c>
      <c r="C55" s="249">
        <v>5521</v>
      </c>
      <c r="D55" s="209">
        <v>1.2246140594189892</v>
      </c>
      <c r="E55" s="250">
        <v>2275.2139120000002</v>
      </c>
      <c r="F55" s="251">
        <v>0.18374501337601087</v>
      </c>
      <c r="G55" s="209">
        <v>1.1898900716892633</v>
      </c>
      <c r="H55" s="252">
        <v>3188188.4470300679</v>
      </c>
      <c r="I55" s="253">
        <v>0.12892179486390964</v>
      </c>
      <c r="J55" s="250">
        <v>1513848.0589963899</v>
      </c>
      <c r="K55" s="254">
        <v>0.10917372803993115</v>
      </c>
    </row>
    <row r="56" spans="1:11" x14ac:dyDescent="0.2">
      <c r="A56" s="266"/>
      <c r="B56" s="267" t="s">
        <v>99</v>
      </c>
      <c r="C56" s="168">
        <v>27683</v>
      </c>
      <c r="D56" s="169">
        <v>0.88704794264246778</v>
      </c>
      <c r="E56" s="170">
        <v>12382.452563999999</v>
      </c>
      <c r="F56" s="262">
        <v>1</v>
      </c>
      <c r="G56" s="169">
        <v>0.83295844347253001</v>
      </c>
      <c r="H56" s="171">
        <v>24729631.249669865</v>
      </c>
      <c r="I56" s="172">
        <v>1</v>
      </c>
      <c r="J56" s="170">
        <v>13866413.524347983</v>
      </c>
      <c r="K56" s="263">
        <v>1</v>
      </c>
    </row>
    <row r="57" spans="1:11" x14ac:dyDescent="0.2">
      <c r="A57" s="266"/>
      <c r="B57" s="268"/>
      <c r="C57" s="269"/>
      <c r="D57" s="270"/>
      <c r="E57" s="271"/>
      <c r="F57" s="251"/>
      <c r="G57" s="270"/>
      <c r="H57" s="272"/>
      <c r="I57" s="270"/>
      <c r="J57" s="271"/>
      <c r="K57" s="273"/>
    </row>
    <row r="58" spans="1:11" x14ac:dyDescent="0.2">
      <c r="A58" s="264" t="s">
        <v>189</v>
      </c>
      <c r="B58" s="242" t="s">
        <v>182</v>
      </c>
      <c r="C58" s="243">
        <v>5808</v>
      </c>
      <c r="D58" s="226">
        <v>0.84348021907680615</v>
      </c>
      <c r="E58" s="265">
        <v>1459.516783</v>
      </c>
      <c r="F58" s="227">
        <v>0.53482596995121345</v>
      </c>
      <c r="G58" s="226">
        <v>0.78955342294073916</v>
      </c>
      <c r="H58" s="246">
        <v>2234531.3067700085</v>
      </c>
      <c r="I58" s="228">
        <v>0.63194161607566068</v>
      </c>
      <c r="J58" s="265">
        <v>651326.59931614692</v>
      </c>
      <c r="K58" s="229">
        <v>0.64298024725914216</v>
      </c>
    </row>
    <row r="59" spans="1:11" x14ac:dyDescent="0.2">
      <c r="A59" s="266" t="s">
        <v>183</v>
      </c>
      <c r="B59" s="248" t="s">
        <v>184</v>
      </c>
      <c r="C59" s="249">
        <v>4976</v>
      </c>
      <c r="D59" s="209">
        <v>1.1037318440187431</v>
      </c>
      <c r="E59" s="250">
        <v>1269.439672</v>
      </c>
      <c r="F59" s="251">
        <v>0.46517403004878655</v>
      </c>
      <c r="G59" s="209">
        <v>0.93880348241131617</v>
      </c>
      <c r="H59" s="252">
        <v>1301446.1473599849</v>
      </c>
      <c r="I59" s="253">
        <v>0.36805838392433926</v>
      </c>
      <c r="J59" s="250">
        <v>361654.12924057484</v>
      </c>
      <c r="K59" s="254">
        <v>0.35701975274085784</v>
      </c>
    </row>
    <row r="60" spans="1:11" x14ac:dyDescent="0.2">
      <c r="B60" s="267" t="s">
        <v>99</v>
      </c>
      <c r="C60" s="168">
        <v>10784</v>
      </c>
      <c r="D60" s="169">
        <v>0.94645485709097898</v>
      </c>
      <c r="E60" s="170">
        <v>2728.956455</v>
      </c>
      <c r="F60" s="262">
        <v>1</v>
      </c>
      <c r="G60" s="169">
        <v>0.85260612928943269</v>
      </c>
      <c r="H60" s="171">
        <v>3535977.4541299934</v>
      </c>
      <c r="I60" s="172">
        <v>1</v>
      </c>
      <c r="J60" s="170">
        <v>1012980.7285567218</v>
      </c>
      <c r="K60" s="263">
        <v>1</v>
      </c>
    </row>
    <row r="61" spans="1:11" x14ac:dyDescent="0.2">
      <c r="K61" s="274"/>
    </row>
    <row r="62" spans="1:11" x14ac:dyDescent="0.2">
      <c r="B62" s="224"/>
      <c r="D62" s="224"/>
      <c r="G62" s="275"/>
      <c r="J62" s="276"/>
      <c r="K62" s="274"/>
    </row>
    <row r="63" spans="1:11" x14ac:dyDescent="0.2">
      <c r="B63" s="224"/>
      <c r="D63" s="224"/>
      <c r="G63" s="275"/>
      <c r="J63" s="276"/>
      <c r="K63" s="274"/>
    </row>
    <row r="64" spans="1:11" x14ac:dyDescent="0.2">
      <c r="F64" s="224"/>
      <c r="G64" s="275"/>
      <c r="J64" s="276"/>
      <c r="K64" s="274"/>
    </row>
    <row r="65" spans="4:11" x14ac:dyDescent="0.2">
      <c r="D65" s="277"/>
      <c r="G65" s="275"/>
      <c r="K65" s="274"/>
    </row>
    <row r="66" spans="4:11" x14ac:dyDescent="0.2">
      <c r="D66" s="277"/>
      <c r="G66" s="275"/>
      <c r="K66" s="274"/>
    </row>
    <row r="67" spans="4:11" x14ac:dyDescent="0.2">
      <c r="D67" s="277"/>
      <c r="G67" s="275"/>
      <c r="K67" s="274"/>
    </row>
    <row r="68" spans="4:11" x14ac:dyDescent="0.2">
      <c r="K68" s="274"/>
    </row>
    <row r="69" spans="4:11" x14ac:dyDescent="0.2">
      <c r="G69" s="275"/>
      <c r="K69" s="274"/>
    </row>
    <row r="70" spans="4:11" x14ac:dyDescent="0.2">
      <c r="G70" s="275"/>
      <c r="K70" s="274"/>
    </row>
    <row r="71" spans="4:11" x14ac:dyDescent="0.2">
      <c r="G71" s="275"/>
      <c r="K71" s="274"/>
    </row>
    <row r="72" spans="4:11" x14ac:dyDescent="0.2">
      <c r="G72" s="275"/>
      <c r="K72" s="274"/>
    </row>
    <row r="73" spans="4:11" x14ac:dyDescent="0.2">
      <c r="K73" s="274"/>
    </row>
    <row r="74" spans="4:11" x14ac:dyDescent="0.2">
      <c r="K74" s="274"/>
    </row>
    <row r="75" spans="4:11" x14ac:dyDescent="0.2">
      <c r="K75" s="274"/>
    </row>
    <row r="76" spans="4:11" x14ac:dyDescent="0.2">
      <c r="K76" s="274"/>
    </row>
    <row r="77" spans="4:11" x14ac:dyDescent="0.2">
      <c r="K77" s="274"/>
    </row>
    <row r="78" spans="4:11" x14ac:dyDescent="0.2">
      <c r="K78" s="274"/>
    </row>
    <row r="79" spans="4:11" x14ac:dyDescent="0.2">
      <c r="K79" s="274"/>
    </row>
    <row r="80" spans="4:11" x14ac:dyDescent="0.2">
      <c r="K80" s="274"/>
    </row>
    <row r="81" spans="11:11" x14ac:dyDescent="0.2">
      <c r="K81" s="274"/>
    </row>
    <row r="82" spans="11:11" x14ac:dyDescent="0.2">
      <c r="K82" s="274"/>
    </row>
    <row r="83" spans="11:11" x14ac:dyDescent="0.2">
      <c r="K83" s="274"/>
    </row>
    <row r="84" spans="11:11" x14ac:dyDescent="0.2">
      <c r="K84" s="274"/>
    </row>
    <row r="85" spans="11:11" x14ac:dyDescent="0.2">
      <c r="K85" s="274"/>
    </row>
    <row r="86" spans="11:11" x14ac:dyDescent="0.2">
      <c r="K86" s="274"/>
    </row>
    <row r="87" spans="11:11" x14ac:dyDescent="0.2">
      <c r="K87" s="274"/>
    </row>
    <row r="88" spans="11:11" x14ac:dyDescent="0.2">
      <c r="K88" s="274"/>
    </row>
    <row r="89" spans="11:11" x14ac:dyDescent="0.2">
      <c r="K89" s="274"/>
    </row>
    <row r="90" spans="11:11" x14ac:dyDescent="0.2">
      <c r="K90" s="274"/>
    </row>
    <row r="91" spans="11:11" x14ac:dyDescent="0.2">
      <c r="K91" s="274"/>
    </row>
    <row r="92" spans="11:11" x14ac:dyDescent="0.2">
      <c r="K92" s="274"/>
    </row>
    <row r="93" spans="11:11" x14ac:dyDescent="0.2">
      <c r="K93" s="274"/>
    </row>
    <row r="94" spans="11:11" x14ac:dyDescent="0.2">
      <c r="K94" s="274"/>
    </row>
    <row r="95" spans="11:11" x14ac:dyDescent="0.2">
      <c r="K95" s="274"/>
    </row>
    <row r="96" spans="11:11" x14ac:dyDescent="0.2">
      <c r="K96" s="274"/>
    </row>
    <row r="97" spans="11:11" x14ac:dyDescent="0.2">
      <c r="K97" s="274"/>
    </row>
    <row r="98" spans="11:11" x14ac:dyDescent="0.2">
      <c r="K98" s="274"/>
    </row>
    <row r="99" spans="11:11" x14ac:dyDescent="0.2">
      <c r="K99" s="274"/>
    </row>
    <row r="100" spans="11:11" x14ac:dyDescent="0.2">
      <c r="K100" s="274"/>
    </row>
    <row r="101" spans="11:11" x14ac:dyDescent="0.2">
      <c r="K101" s="274"/>
    </row>
    <row r="102" spans="11:11" x14ac:dyDescent="0.2">
      <c r="K102" s="274"/>
    </row>
    <row r="103" spans="11:11" x14ac:dyDescent="0.2">
      <c r="K103" s="274"/>
    </row>
    <row r="104" spans="11:11" x14ac:dyDescent="0.2">
      <c r="K104" s="274"/>
    </row>
    <row r="105" spans="11:11" x14ac:dyDescent="0.2">
      <c r="K105" s="274"/>
    </row>
    <row r="106" spans="11:11" x14ac:dyDescent="0.2">
      <c r="K106" s="274"/>
    </row>
    <row r="107" spans="11:11" x14ac:dyDescent="0.2">
      <c r="K107" s="274"/>
    </row>
    <row r="108" spans="11:11" x14ac:dyDescent="0.2">
      <c r="K108" s="274"/>
    </row>
    <row r="109" spans="11:11" x14ac:dyDescent="0.2">
      <c r="K109" s="274"/>
    </row>
    <row r="110" spans="11:11" x14ac:dyDescent="0.2">
      <c r="K110" s="274"/>
    </row>
    <row r="111" spans="11:11" x14ac:dyDescent="0.2">
      <c r="K111" s="274"/>
    </row>
    <row r="112" spans="11:11" x14ac:dyDescent="0.2">
      <c r="K112" s="274"/>
    </row>
    <row r="113" spans="11:11" x14ac:dyDescent="0.2">
      <c r="K113" s="274"/>
    </row>
    <row r="114" spans="11:11" x14ac:dyDescent="0.2">
      <c r="K114" s="274"/>
    </row>
    <row r="115" spans="11:11" x14ac:dyDescent="0.2">
      <c r="K115" s="274"/>
    </row>
    <row r="116" spans="11:11" x14ac:dyDescent="0.2">
      <c r="K116" s="274"/>
    </row>
    <row r="117" spans="11:11" x14ac:dyDescent="0.2">
      <c r="K117" s="274"/>
    </row>
    <row r="118" spans="11:11" x14ac:dyDescent="0.2">
      <c r="K118" s="274"/>
    </row>
    <row r="119" spans="11:11" x14ac:dyDescent="0.2">
      <c r="K119" s="274"/>
    </row>
    <row r="120" spans="11:11" x14ac:dyDescent="0.2">
      <c r="K120" s="274"/>
    </row>
    <row r="121" spans="11:11" x14ac:dyDescent="0.2">
      <c r="K121" s="274"/>
    </row>
    <row r="122" spans="11:11" x14ac:dyDescent="0.2">
      <c r="K122" s="274"/>
    </row>
    <row r="123" spans="11:11" x14ac:dyDescent="0.2">
      <c r="K123" s="274"/>
    </row>
    <row r="124" spans="11:11" x14ac:dyDescent="0.2">
      <c r="K124" s="274"/>
    </row>
    <row r="125" spans="11:11" x14ac:dyDescent="0.2">
      <c r="K125" s="274"/>
    </row>
    <row r="126" spans="11:11" x14ac:dyDescent="0.2">
      <c r="K126" s="274"/>
    </row>
    <row r="127" spans="11:11" x14ac:dyDescent="0.2">
      <c r="K127" s="274"/>
    </row>
    <row r="128" spans="11:11" x14ac:dyDescent="0.2">
      <c r="K128" s="274"/>
    </row>
    <row r="129" spans="11:11" x14ac:dyDescent="0.2">
      <c r="K129" s="274"/>
    </row>
    <row r="130" spans="11:11" x14ac:dyDescent="0.2">
      <c r="K130" s="274"/>
    </row>
    <row r="131" spans="11:11" x14ac:dyDescent="0.2">
      <c r="K131" s="274"/>
    </row>
    <row r="132" spans="11:11" x14ac:dyDescent="0.2">
      <c r="K132" s="274"/>
    </row>
    <row r="133" spans="11:11" x14ac:dyDescent="0.2">
      <c r="K133" s="274"/>
    </row>
    <row r="134" spans="11:11" x14ac:dyDescent="0.2">
      <c r="K134" s="274"/>
    </row>
    <row r="135" spans="11:11" x14ac:dyDescent="0.2">
      <c r="K135" s="274"/>
    </row>
    <row r="136" spans="11:11" x14ac:dyDescent="0.2">
      <c r="K136" s="274"/>
    </row>
    <row r="137" spans="11:11" x14ac:dyDescent="0.2">
      <c r="K137" s="274"/>
    </row>
    <row r="138" spans="11:11" x14ac:dyDescent="0.2">
      <c r="K138" s="274"/>
    </row>
    <row r="139" spans="11:11" x14ac:dyDescent="0.2">
      <c r="K139" s="274"/>
    </row>
    <row r="140" spans="11:11" x14ac:dyDescent="0.2">
      <c r="K140" s="274"/>
    </row>
    <row r="141" spans="11:11" x14ac:dyDescent="0.2">
      <c r="K141" s="274"/>
    </row>
    <row r="142" spans="11:11" x14ac:dyDescent="0.2">
      <c r="K142" s="274"/>
    </row>
    <row r="143" spans="11:11" x14ac:dyDescent="0.2">
      <c r="K143" s="274"/>
    </row>
    <row r="144" spans="11:11" x14ac:dyDescent="0.2">
      <c r="K144" s="274"/>
    </row>
    <row r="145" spans="11:11" x14ac:dyDescent="0.2">
      <c r="K145" s="274"/>
    </row>
    <row r="146" spans="11:11" x14ac:dyDescent="0.2">
      <c r="K146" s="274"/>
    </row>
    <row r="147" spans="11:11" x14ac:dyDescent="0.2">
      <c r="K147" s="274"/>
    </row>
    <row r="148" spans="11:11" x14ac:dyDescent="0.2">
      <c r="K148" s="274"/>
    </row>
    <row r="149" spans="11:11" x14ac:dyDescent="0.2">
      <c r="K149" s="274"/>
    </row>
    <row r="150" spans="11:11" x14ac:dyDescent="0.2">
      <c r="K150" s="274"/>
    </row>
    <row r="151" spans="11:11" x14ac:dyDescent="0.2">
      <c r="K151" s="274"/>
    </row>
    <row r="152" spans="11:11" x14ac:dyDescent="0.2">
      <c r="K152" s="274"/>
    </row>
    <row r="153" spans="11:11" x14ac:dyDescent="0.2">
      <c r="K153" s="274"/>
    </row>
    <row r="154" spans="11:11" x14ac:dyDescent="0.2">
      <c r="K154" s="274"/>
    </row>
    <row r="155" spans="11:11" x14ac:dyDescent="0.2">
      <c r="K155" s="274"/>
    </row>
    <row r="156" spans="11:11" x14ac:dyDescent="0.2">
      <c r="K156" s="274"/>
    </row>
    <row r="157" spans="11:11" x14ac:dyDescent="0.2">
      <c r="K157" s="274"/>
    </row>
    <row r="158" spans="11:11" x14ac:dyDescent="0.2">
      <c r="K158" s="274"/>
    </row>
    <row r="159" spans="11:11" x14ac:dyDescent="0.2">
      <c r="K159" s="274"/>
    </row>
    <row r="160" spans="11:11" x14ac:dyDescent="0.2">
      <c r="K160" s="274"/>
    </row>
    <row r="161" spans="11:11" x14ac:dyDescent="0.2">
      <c r="K161" s="274"/>
    </row>
    <row r="162" spans="11:11" x14ac:dyDescent="0.2">
      <c r="K162" s="274"/>
    </row>
    <row r="163" spans="11:11" x14ac:dyDescent="0.2">
      <c r="K163" s="274"/>
    </row>
    <row r="164" spans="11:11" x14ac:dyDescent="0.2">
      <c r="K164" s="274"/>
    </row>
    <row r="165" spans="11:11" x14ac:dyDescent="0.2">
      <c r="K165" s="274"/>
    </row>
    <row r="166" spans="11:11" x14ac:dyDescent="0.2">
      <c r="K166" s="274"/>
    </row>
    <row r="167" spans="11:11" x14ac:dyDescent="0.2">
      <c r="K167" s="274"/>
    </row>
    <row r="168" spans="11:11" x14ac:dyDescent="0.2">
      <c r="K168" s="274"/>
    </row>
    <row r="169" spans="11:11" x14ac:dyDescent="0.2">
      <c r="K169" s="274"/>
    </row>
    <row r="170" spans="11:11" x14ac:dyDescent="0.2">
      <c r="K170" s="274"/>
    </row>
    <row r="171" spans="11:11" x14ac:dyDescent="0.2">
      <c r="K171" s="274"/>
    </row>
    <row r="172" spans="11:11" x14ac:dyDescent="0.2">
      <c r="K172" s="274"/>
    </row>
    <row r="173" spans="11:11" x14ac:dyDescent="0.2">
      <c r="K173" s="274"/>
    </row>
    <row r="174" spans="11:11" x14ac:dyDescent="0.2">
      <c r="K174" s="274"/>
    </row>
    <row r="175" spans="11:11" x14ac:dyDescent="0.2">
      <c r="K175" s="274"/>
    </row>
    <row r="176" spans="11:11" x14ac:dyDescent="0.2">
      <c r="K176" s="274"/>
    </row>
    <row r="177" spans="11:11" x14ac:dyDescent="0.2">
      <c r="K177" s="274"/>
    </row>
    <row r="178" spans="11:11" x14ac:dyDescent="0.2">
      <c r="K178" s="274"/>
    </row>
    <row r="179" spans="11:11" x14ac:dyDescent="0.2">
      <c r="K179" s="274"/>
    </row>
    <row r="180" spans="11:11" x14ac:dyDescent="0.2">
      <c r="K180" s="274"/>
    </row>
    <row r="181" spans="11:11" x14ac:dyDescent="0.2">
      <c r="K181" s="274"/>
    </row>
    <row r="182" spans="11:11" x14ac:dyDescent="0.2">
      <c r="K182" s="274"/>
    </row>
    <row r="183" spans="11:11" x14ac:dyDescent="0.2">
      <c r="K183" s="274"/>
    </row>
    <row r="184" spans="11:11" x14ac:dyDescent="0.2">
      <c r="K184" s="274"/>
    </row>
    <row r="185" spans="11:11" x14ac:dyDescent="0.2">
      <c r="K185" s="274"/>
    </row>
    <row r="186" spans="11:11" x14ac:dyDescent="0.2">
      <c r="K186" s="274"/>
    </row>
    <row r="187" spans="11:11" x14ac:dyDescent="0.2">
      <c r="K187" s="274"/>
    </row>
    <row r="188" spans="11:11" x14ac:dyDescent="0.2">
      <c r="K188" s="274"/>
    </row>
    <row r="189" spans="11:11" x14ac:dyDescent="0.2">
      <c r="K189" s="274"/>
    </row>
    <row r="190" spans="11:11" x14ac:dyDescent="0.2">
      <c r="K190" s="274"/>
    </row>
    <row r="191" spans="11:11" x14ac:dyDescent="0.2">
      <c r="K191" s="274"/>
    </row>
    <row r="192" spans="11:11" x14ac:dyDescent="0.2">
      <c r="K192" s="274"/>
    </row>
    <row r="193" spans="11:11" x14ac:dyDescent="0.2">
      <c r="K193" s="274"/>
    </row>
    <row r="194" spans="11:11" x14ac:dyDescent="0.2">
      <c r="K194" s="274"/>
    </row>
    <row r="195" spans="11:11" x14ac:dyDescent="0.2">
      <c r="K195" s="274"/>
    </row>
    <row r="196" spans="11:11" x14ac:dyDescent="0.2">
      <c r="K196" s="274"/>
    </row>
    <row r="197" spans="11:11" x14ac:dyDescent="0.2">
      <c r="K197" s="274"/>
    </row>
    <row r="198" spans="11:11" x14ac:dyDescent="0.2">
      <c r="K198" s="274"/>
    </row>
    <row r="199" spans="11:11" x14ac:dyDescent="0.2">
      <c r="K199" s="274"/>
    </row>
    <row r="200" spans="11:11" x14ac:dyDescent="0.2">
      <c r="K200" s="274"/>
    </row>
    <row r="201" spans="11:11" x14ac:dyDescent="0.2">
      <c r="K201" s="274"/>
    </row>
    <row r="202" spans="11:11" x14ac:dyDescent="0.2">
      <c r="K202" s="274"/>
    </row>
    <row r="203" spans="11:11" x14ac:dyDescent="0.2">
      <c r="K203" s="274"/>
    </row>
    <row r="204" spans="11:11" x14ac:dyDescent="0.2">
      <c r="K204" s="274"/>
    </row>
    <row r="205" spans="11:11" x14ac:dyDescent="0.2">
      <c r="K205" s="274"/>
    </row>
    <row r="206" spans="11:11" x14ac:dyDescent="0.2">
      <c r="K206" s="274"/>
    </row>
    <row r="207" spans="11:11" x14ac:dyDescent="0.2">
      <c r="K207" s="274"/>
    </row>
    <row r="208" spans="11:11" x14ac:dyDescent="0.2">
      <c r="K208" s="274"/>
    </row>
    <row r="209" spans="11:11" x14ac:dyDescent="0.2">
      <c r="K209" s="274"/>
    </row>
    <row r="210" spans="11:11" x14ac:dyDescent="0.2">
      <c r="K210" s="274"/>
    </row>
    <row r="211" spans="11:11" x14ac:dyDescent="0.2">
      <c r="K211" s="274"/>
    </row>
    <row r="212" spans="11:11" x14ac:dyDescent="0.2">
      <c r="K212" s="274"/>
    </row>
    <row r="213" spans="11:11" x14ac:dyDescent="0.2">
      <c r="K213" s="274"/>
    </row>
    <row r="214" spans="11:11" x14ac:dyDescent="0.2">
      <c r="K214" s="274"/>
    </row>
    <row r="215" spans="11:11" x14ac:dyDescent="0.2">
      <c r="K215" s="274"/>
    </row>
    <row r="216" spans="11:11" x14ac:dyDescent="0.2">
      <c r="K216" s="274"/>
    </row>
    <row r="217" spans="11:11" x14ac:dyDescent="0.2">
      <c r="K217" s="274"/>
    </row>
    <row r="218" spans="11:11" x14ac:dyDescent="0.2">
      <c r="K218" s="274"/>
    </row>
    <row r="219" spans="11:11" x14ac:dyDescent="0.2">
      <c r="K219" s="274"/>
    </row>
    <row r="220" spans="11:11" x14ac:dyDescent="0.2">
      <c r="K220" s="274"/>
    </row>
    <row r="221" spans="11:11" x14ac:dyDescent="0.2">
      <c r="K221" s="274"/>
    </row>
    <row r="222" spans="11:11" x14ac:dyDescent="0.2">
      <c r="K222" s="274"/>
    </row>
    <row r="223" spans="11:11" x14ac:dyDescent="0.2">
      <c r="K223" s="274"/>
    </row>
    <row r="224" spans="11:11" x14ac:dyDescent="0.2">
      <c r="K224" s="274"/>
    </row>
    <row r="225" spans="11:11" x14ac:dyDescent="0.2">
      <c r="K225" s="274"/>
    </row>
    <row r="226" spans="11:11" x14ac:dyDescent="0.2">
      <c r="K226" s="274"/>
    </row>
    <row r="227" spans="11:11" x14ac:dyDescent="0.2">
      <c r="K227" s="274"/>
    </row>
    <row r="228" spans="11:11" x14ac:dyDescent="0.2">
      <c r="K228" s="274"/>
    </row>
    <row r="229" spans="11:11" x14ac:dyDescent="0.2">
      <c r="K229" s="274"/>
    </row>
    <row r="230" spans="11:11" x14ac:dyDescent="0.2">
      <c r="K230" s="274"/>
    </row>
    <row r="231" spans="11:11" x14ac:dyDescent="0.2">
      <c r="K231" s="274"/>
    </row>
    <row r="232" spans="11:11" x14ac:dyDescent="0.2">
      <c r="K232" s="274"/>
    </row>
    <row r="233" spans="11:11" x14ac:dyDescent="0.2">
      <c r="K233" s="274"/>
    </row>
    <row r="234" spans="11:11" x14ac:dyDescent="0.2">
      <c r="K234" s="274"/>
    </row>
    <row r="235" spans="11:11" x14ac:dyDescent="0.2">
      <c r="K235" s="274"/>
    </row>
    <row r="236" spans="11:11" x14ac:dyDescent="0.2">
      <c r="K236" s="274"/>
    </row>
    <row r="237" spans="11:11" x14ac:dyDescent="0.2">
      <c r="K237" s="274"/>
    </row>
  </sheetData>
  <mergeCells count="5">
    <mergeCell ref="B1:K1"/>
    <mergeCell ref="B2:K2"/>
    <mergeCell ref="B3:K3"/>
    <mergeCell ref="B4:K4"/>
    <mergeCell ref="B5:K5"/>
  </mergeCells>
  <printOptions horizontalCentered="1" verticalCentered="1"/>
  <pageMargins left="0.25" right="0.25" top="0.25" bottom="0.25" header="0.05" footer="0.05"/>
  <pageSetup scale="67" orientation="landscape" r:id="rId1"/>
  <rowBreaks count="1" manualBreakCount="1">
    <brk id="46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N49"/>
  <sheetViews>
    <sheetView showGridLines="0" workbookViewId="0"/>
  </sheetViews>
  <sheetFormatPr defaultColWidth="8.85546875" defaultRowHeight="12.75" x14ac:dyDescent="0.2"/>
  <cols>
    <col min="1" max="1" width="8.85546875" style="160"/>
    <col min="2" max="2" width="13.28515625" style="645" customWidth="1"/>
    <col min="3" max="3" width="9" style="645" customWidth="1"/>
    <col min="4" max="7" width="8.85546875" style="645" customWidth="1"/>
    <col min="8" max="8" width="10.85546875" style="645" bestFit="1" customWidth="1"/>
    <col min="9" max="11" width="10.140625" style="646" customWidth="1"/>
    <col min="12" max="13" width="10.140625" style="645" customWidth="1"/>
    <col min="14" max="14" width="19.85546875" style="616" customWidth="1"/>
    <col min="15" max="16384" width="8.85546875" style="160"/>
  </cols>
  <sheetData>
    <row r="1" spans="2:14" ht="15.75" customHeight="1" x14ac:dyDescent="0.2">
      <c r="B1" s="910" t="s">
        <v>272</v>
      </c>
      <c r="C1" s="910"/>
      <c r="D1" s="910"/>
      <c r="E1" s="910"/>
      <c r="F1" s="910"/>
      <c r="G1" s="910"/>
      <c r="H1" s="910"/>
      <c r="I1" s="910"/>
      <c r="J1" s="910"/>
      <c r="K1" s="910"/>
      <c r="L1" s="910"/>
      <c r="M1" s="910"/>
      <c r="N1" s="910"/>
    </row>
    <row r="2" spans="2:14" x14ac:dyDescent="0.2">
      <c r="B2" s="911" t="s">
        <v>1</v>
      </c>
      <c r="C2" s="911"/>
      <c r="D2" s="911"/>
      <c r="E2" s="911"/>
      <c r="F2" s="911"/>
      <c r="G2" s="911"/>
      <c r="H2" s="911"/>
      <c r="I2" s="911"/>
      <c r="J2" s="911"/>
      <c r="K2" s="911"/>
      <c r="L2" s="911"/>
      <c r="M2" s="911"/>
      <c r="N2" s="911"/>
    </row>
    <row r="3" spans="2:14" x14ac:dyDescent="0.2">
      <c r="B3" s="912" t="s">
        <v>190</v>
      </c>
      <c r="C3" s="912"/>
      <c r="D3" s="912"/>
      <c r="E3" s="912"/>
      <c r="F3" s="912"/>
      <c r="G3" s="912"/>
      <c r="H3" s="912"/>
      <c r="I3" s="912"/>
      <c r="J3" s="912"/>
      <c r="K3" s="912"/>
      <c r="L3" s="912"/>
      <c r="M3" s="912"/>
      <c r="N3" s="912"/>
    </row>
    <row r="4" spans="2:14" x14ac:dyDescent="0.2">
      <c r="B4" s="912" t="s">
        <v>177</v>
      </c>
      <c r="C4" s="912"/>
      <c r="D4" s="912"/>
      <c r="E4" s="912"/>
      <c r="F4" s="912"/>
      <c r="G4" s="912"/>
      <c r="H4" s="912"/>
      <c r="I4" s="912"/>
      <c r="J4" s="912"/>
      <c r="K4" s="912"/>
      <c r="L4" s="912"/>
      <c r="M4" s="912"/>
      <c r="N4" s="912"/>
    </row>
    <row r="5" spans="2:14" x14ac:dyDescent="0.2">
      <c r="B5" s="912"/>
      <c r="C5" s="912"/>
      <c r="D5" s="912"/>
      <c r="E5" s="912"/>
      <c r="F5" s="912"/>
      <c r="G5" s="912"/>
      <c r="H5" s="912"/>
      <c r="I5" s="912"/>
      <c r="J5" s="912"/>
      <c r="K5" s="912"/>
      <c r="L5" s="912"/>
      <c r="M5" s="912"/>
      <c r="N5" s="912"/>
    </row>
    <row r="6" spans="2:14" x14ac:dyDescent="0.2">
      <c r="B6" s="909" t="s">
        <v>191</v>
      </c>
      <c r="C6" s="909"/>
      <c r="D6" s="909"/>
      <c r="E6" s="909"/>
      <c r="F6" s="909"/>
      <c r="G6" s="909"/>
      <c r="H6" s="909"/>
      <c r="I6" s="909"/>
      <c r="J6" s="909"/>
      <c r="K6" s="909"/>
      <c r="L6" s="909"/>
      <c r="M6" s="909"/>
      <c r="N6" s="909"/>
    </row>
    <row r="7" spans="2:14" x14ac:dyDescent="0.2"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</row>
    <row r="8" spans="2:14" ht="15.75" customHeight="1" x14ac:dyDescent="0.2">
      <c r="B8" s="617"/>
      <c r="C8" s="913" t="s">
        <v>192</v>
      </c>
      <c r="D8" s="914"/>
      <c r="E8" s="914"/>
      <c r="F8" s="914"/>
      <c r="G8" s="915"/>
      <c r="H8" s="618" t="s">
        <v>193</v>
      </c>
      <c r="I8" s="916" t="s">
        <v>194</v>
      </c>
      <c r="J8" s="917"/>
      <c r="K8" s="917"/>
      <c r="L8" s="917"/>
      <c r="M8" s="918"/>
      <c r="N8" s="619"/>
    </row>
    <row r="9" spans="2:14" x14ac:dyDescent="0.2">
      <c r="B9" s="620" t="s">
        <v>195</v>
      </c>
      <c r="C9" s="621">
        <v>2009</v>
      </c>
      <c r="D9" s="621">
        <v>2010</v>
      </c>
      <c r="E9" s="621">
        <v>2011</v>
      </c>
      <c r="F9" s="622">
        <v>2012</v>
      </c>
      <c r="G9" s="622">
        <v>2013</v>
      </c>
      <c r="H9" s="623">
        <v>2013</v>
      </c>
      <c r="I9" s="624" t="s">
        <v>196</v>
      </c>
      <c r="J9" s="625" t="s">
        <v>197</v>
      </c>
      <c r="K9" s="625" t="s">
        <v>198</v>
      </c>
      <c r="L9" s="622" t="s">
        <v>199</v>
      </c>
      <c r="M9" s="622" t="s">
        <v>200</v>
      </c>
      <c r="N9" s="626" t="s">
        <v>201</v>
      </c>
    </row>
    <row r="10" spans="2:14" x14ac:dyDescent="0.2">
      <c r="B10" s="627">
        <v>1</v>
      </c>
      <c r="C10" s="628">
        <v>0.92299545263048111</v>
      </c>
      <c r="D10" s="628">
        <v>0.82487670491329546</v>
      </c>
      <c r="E10" s="628">
        <v>0.87122389736157468</v>
      </c>
      <c r="F10" s="628">
        <v>0.89958036858004631</v>
      </c>
      <c r="G10" s="628">
        <v>0.75581552938745278</v>
      </c>
      <c r="H10" s="629">
        <v>5111</v>
      </c>
      <c r="I10" s="628">
        <v>-0.10630469244193264</v>
      </c>
      <c r="J10" s="628">
        <v>5.6186812128669494E-2</v>
      </c>
      <c r="K10" s="628">
        <v>3.2547857450130557E-2</v>
      </c>
      <c r="L10" s="628">
        <v>-0.15981322426980138</v>
      </c>
      <c r="M10" s="628">
        <v>-0.18112756976925037</v>
      </c>
      <c r="N10" s="628">
        <v>-4.8729426827527678E-2</v>
      </c>
    </row>
    <row r="11" spans="2:14" x14ac:dyDescent="0.2">
      <c r="B11" s="630">
        <v>2</v>
      </c>
      <c r="C11" s="631">
        <v>1.279693475377502</v>
      </c>
      <c r="D11" s="631">
        <v>1.2000027415123724</v>
      </c>
      <c r="E11" s="631">
        <v>1.2048412756056168</v>
      </c>
      <c r="F11" s="631">
        <v>1.1397000120072072</v>
      </c>
      <c r="G11" s="631">
        <v>1.1827508585201196</v>
      </c>
      <c r="H11" s="632">
        <v>6529</v>
      </c>
      <c r="I11" s="631">
        <v>-6.2273298565987734E-2</v>
      </c>
      <c r="J11" s="631">
        <v>4.0321025326546245E-3</v>
      </c>
      <c r="K11" s="631">
        <v>-5.4066261604182042E-2</v>
      </c>
      <c r="L11" s="631">
        <v>3.7773840536416747E-2</v>
      </c>
      <c r="M11" s="631">
        <v>-7.5754560543324523E-2</v>
      </c>
      <c r="N11" s="631">
        <v>-1.9501736001297343E-2</v>
      </c>
    </row>
    <row r="12" spans="2:14" x14ac:dyDescent="0.2">
      <c r="B12" s="316"/>
      <c r="C12" s="316"/>
      <c r="D12" s="633"/>
      <c r="E12" s="633"/>
      <c r="F12" s="633"/>
      <c r="G12" s="634"/>
      <c r="H12" s="634"/>
      <c r="I12" s="635"/>
      <c r="J12" s="635"/>
      <c r="K12" s="635"/>
      <c r="L12" s="634"/>
      <c r="M12" s="633"/>
      <c r="N12" s="636"/>
    </row>
    <row r="13" spans="2:14" x14ac:dyDescent="0.2">
      <c r="B13" s="909" t="s">
        <v>202</v>
      </c>
      <c r="C13" s="909"/>
      <c r="D13" s="909"/>
      <c r="E13" s="909"/>
      <c r="F13" s="909"/>
      <c r="G13" s="909"/>
      <c r="H13" s="909"/>
      <c r="I13" s="909"/>
      <c r="J13" s="909"/>
      <c r="K13" s="909"/>
      <c r="L13" s="909"/>
      <c r="M13" s="909"/>
      <c r="N13" s="909"/>
    </row>
    <row r="14" spans="2:14" x14ac:dyDescent="0.2">
      <c r="B14" s="615"/>
      <c r="C14" s="615"/>
      <c r="D14" s="615"/>
      <c r="E14" s="615"/>
      <c r="F14" s="615"/>
      <c r="G14" s="615"/>
      <c r="H14" s="615"/>
      <c r="I14" s="615"/>
      <c r="J14" s="615"/>
      <c r="K14" s="615"/>
      <c r="L14" s="615"/>
      <c r="M14" s="615"/>
      <c r="N14" s="636"/>
    </row>
    <row r="15" spans="2:14" ht="15.75" customHeight="1" x14ac:dyDescent="0.2">
      <c r="B15" s="617"/>
      <c r="C15" s="913" t="s">
        <v>192</v>
      </c>
      <c r="D15" s="914"/>
      <c r="E15" s="914"/>
      <c r="F15" s="914"/>
      <c r="G15" s="915"/>
      <c r="H15" s="618" t="s">
        <v>193</v>
      </c>
      <c r="I15" s="916" t="s">
        <v>194</v>
      </c>
      <c r="J15" s="917"/>
      <c r="K15" s="917"/>
      <c r="L15" s="917"/>
      <c r="M15" s="918"/>
      <c r="N15" s="619"/>
    </row>
    <row r="16" spans="2:14" x14ac:dyDescent="0.2">
      <c r="B16" s="620" t="s">
        <v>195</v>
      </c>
      <c r="C16" s="621">
        <v>2009</v>
      </c>
      <c r="D16" s="621">
        <v>2010</v>
      </c>
      <c r="E16" s="621">
        <v>2011</v>
      </c>
      <c r="F16" s="622">
        <v>2012</v>
      </c>
      <c r="G16" s="622">
        <v>2013</v>
      </c>
      <c r="H16" s="623">
        <v>2013</v>
      </c>
      <c r="I16" s="624" t="s">
        <v>196</v>
      </c>
      <c r="J16" s="625" t="s">
        <v>197</v>
      </c>
      <c r="K16" s="625" t="s">
        <v>198</v>
      </c>
      <c r="L16" s="622" t="s">
        <v>199</v>
      </c>
      <c r="M16" s="622" t="s">
        <v>200</v>
      </c>
      <c r="N16" s="626" t="s">
        <v>201</v>
      </c>
    </row>
    <row r="17" spans="2:14" x14ac:dyDescent="0.2">
      <c r="B17" s="627">
        <v>1</v>
      </c>
      <c r="C17" s="628">
        <v>0.68517762891460754</v>
      </c>
      <c r="D17" s="628">
        <v>0.70300828965977191</v>
      </c>
      <c r="E17" s="628">
        <v>0.73169227361427225</v>
      </c>
      <c r="F17" s="628">
        <v>0.70652133936467953</v>
      </c>
      <c r="G17" s="628">
        <v>0.62836565335285655</v>
      </c>
      <c r="H17" s="629">
        <v>2407</v>
      </c>
      <c r="I17" s="628">
        <v>2.6023413480982915E-2</v>
      </c>
      <c r="J17" s="628">
        <v>4.0801772008097092E-2</v>
      </c>
      <c r="K17" s="628">
        <v>-3.4400984071156326E-2</v>
      </c>
      <c r="L17" s="628">
        <v>-0.11062041817746426</v>
      </c>
      <c r="M17" s="628">
        <v>-8.2915689544252991E-2</v>
      </c>
      <c r="N17" s="628">
        <v>-2.1406524508553182E-2</v>
      </c>
    </row>
    <row r="18" spans="2:14" x14ac:dyDescent="0.2">
      <c r="B18" s="637">
        <v>2</v>
      </c>
      <c r="C18" s="638">
        <v>0.73869450464337616</v>
      </c>
      <c r="D18" s="638">
        <v>0.92613276234866759</v>
      </c>
      <c r="E18" s="638">
        <v>0.75227517604900729</v>
      </c>
      <c r="F18" s="638">
        <v>0.80925718498806154</v>
      </c>
      <c r="G18" s="638">
        <v>0.74863151981589404</v>
      </c>
      <c r="H18" s="639">
        <v>2867</v>
      </c>
      <c r="I18" s="638">
        <v>0.25374259118900855</v>
      </c>
      <c r="J18" s="638">
        <v>-0.18772425873236409</v>
      </c>
      <c r="K18" s="638">
        <v>7.5746230572603768E-2</v>
      </c>
      <c r="L18" s="638">
        <v>-7.4915201615493698E-2</v>
      </c>
      <c r="M18" s="638">
        <v>1.3452130901278725E-2</v>
      </c>
      <c r="N18" s="638">
        <v>3.3461996482753165E-3</v>
      </c>
    </row>
    <row r="19" spans="2:14" x14ac:dyDescent="0.2">
      <c r="B19" s="630">
        <v>3</v>
      </c>
      <c r="C19" s="631">
        <v>1.197104174849926</v>
      </c>
      <c r="D19" s="631">
        <v>1.0988943194735339</v>
      </c>
      <c r="E19" s="631">
        <v>1.0558961853899524</v>
      </c>
      <c r="F19" s="631">
        <v>1.0449684752213788</v>
      </c>
      <c r="G19" s="631">
        <v>0.96730538076261463</v>
      </c>
      <c r="H19" s="632">
        <v>4838</v>
      </c>
      <c r="I19" s="631">
        <v>-8.2039522908442075E-2</v>
      </c>
      <c r="J19" s="631">
        <v>-3.9128543410963612E-2</v>
      </c>
      <c r="K19" s="631">
        <v>-1.0349227812143202E-2</v>
      </c>
      <c r="L19" s="631">
        <v>-7.4320992738380109E-2</v>
      </c>
      <c r="M19" s="640">
        <v>-0.19196223596506956</v>
      </c>
      <c r="N19" s="631">
        <v>-5.1891774166545335E-2</v>
      </c>
    </row>
    <row r="20" spans="2:14" x14ac:dyDescent="0.2">
      <c r="B20" s="641"/>
      <c r="C20" s="641"/>
      <c r="D20" s="642"/>
      <c r="E20" s="642"/>
      <c r="F20" s="642"/>
      <c r="G20" s="642"/>
      <c r="H20" s="642"/>
      <c r="I20" s="642"/>
      <c r="J20" s="642"/>
      <c r="K20" s="642"/>
      <c r="L20" s="642"/>
      <c r="M20" s="642"/>
      <c r="N20" s="636"/>
    </row>
    <row r="21" spans="2:14" x14ac:dyDescent="0.2">
      <c r="B21" s="909" t="s">
        <v>203</v>
      </c>
      <c r="C21" s="909"/>
      <c r="D21" s="909"/>
      <c r="E21" s="909"/>
      <c r="F21" s="909"/>
      <c r="G21" s="909"/>
      <c r="H21" s="909"/>
      <c r="I21" s="909"/>
      <c r="J21" s="909"/>
      <c r="K21" s="909"/>
      <c r="L21" s="909"/>
      <c r="M21" s="909"/>
      <c r="N21" s="909"/>
    </row>
    <row r="22" spans="2:14" x14ac:dyDescent="0.2">
      <c r="B22" s="615"/>
      <c r="C22" s="615"/>
      <c r="D22" s="615"/>
      <c r="E22" s="615"/>
      <c r="F22" s="615"/>
      <c r="G22" s="615"/>
      <c r="H22" s="615"/>
      <c r="I22" s="615"/>
      <c r="J22" s="615"/>
      <c r="K22" s="615"/>
      <c r="L22" s="615"/>
      <c r="M22" s="615"/>
      <c r="N22" s="636"/>
    </row>
    <row r="23" spans="2:14" ht="15.75" customHeight="1" x14ac:dyDescent="0.2">
      <c r="B23" s="617"/>
      <c r="C23" s="913" t="s">
        <v>192</v>
      </c>
      <c r="D23" s="914"/>
      <c r="E23" s="914"/>
      <c r="F23" s="914"/>
      <c r="G23" s="915"/>
      <c r="H23" s="618" t="s">
        <v>193</v>
      </c>
      <c r="I23" s="916" t="s">
        <v>194</v>
      </c>
      <c r="J23" s="917"/>
      <c r="K23" s="917"/>
      <c r="L23" s="917"/>
      <c r="M23" s="918"/>
      <c r="N23" s="619"/>
    </row>
    <row r="24" spans="2:14" x14ac:dyDescent="0.2">
      <c r="B24" s="620" t="s">
        <v>195</v>
      </c>
      <c r="C24" s="621">
        <v>2009</v>
      </c>
      <c r="D24" s="621">
        <v>2010</v>
      </c>
      <c r="E24" s="621">
        <v>2011</v>
      </c>
      <c r="F24" s="622">
        <v>2012</v>
      </c>
      <c r="G24" s="622">
        <v>2013</v>
      </c>
      <c r="H24" s="623">
        <v>2013</v>
      </c>
      <c r="I24" s="624" t="s">
        <v>196</v>
      </c>
      <c r="J24" s="625" t="s">
        <v>197</v>
      </c>
      <c r="K24" s="625" t="s">
        <v>198</v>
      </c>
      <c r="L24" s="622" t="s">
        <v>199</v>
      </c>
      <c r="M24" s="622" t="s">
        <v>200</v>
      </c>
      <c r="N24" s="626" t="s">
        <v>201</v>
      </c>
    </row>
    <row r="25" spans="2:14" x14ac:dyDescent="0.2">
      <c r="B25" s="627">
        <v>1</v>
      </c>
      <c r="C25" s="628">
        <v>0.74853890241061483</v>
      </c>
      <c r="D25" s="628">
        <v>0.67990262482535446</v>
      </c>
      <c r="E25" s="628">
        <v>0.71967125301132273</v>
      </c>
      <c r="F25" s="628">
        <v>0.66973112627004627</v>
      </c>
      <c r="G25" s="628">
        <v>0.6394779581456117</v>
      </c>
      <c r="H25" s="629">
        <v>2667</v>
      </c>
      <c r="I25" s="628">
        <v>-9.1693667976670667E-2</v>
      </c>
      <c r="J25" s="628">
        <v>5.8491652677739703E-2</v>
      </c>
      <c r="K25" s="628">
        <v>-6.9392971488456467E-2</v>
      </c>
      <c r="L25" s="628">
        <v>-4.5172110027085766E-2</v>
      </c>
      <c r="M25" s="643">
        <v>-0.14569843185675502</v>
      </c>
      <c r="N25" s="628">
        <v>-3.860291523645909E-2</v>
      </c>
    </row>
    <row r="26" spans="2:14" x14ac:dyDescent="0.2">
      <c r="B26" s="637">
        <v>2</v>
      </c>
      <c r="C26" s="638">
        <v>0.90017371588059436</v>
      </c>
      <c r="D26" s="638">
        <v>0.98384207990028072</v>
      </c>
      <c r="E26" s="638">
        <v>0.88374055085290015</v>
      </c>
      <c r="F26" s="638">
        <v>0.80224050633078936</v>
      </c>
      <c r="G26" s="638">
        <v>0.78274897418619827</v>
      </c>
      <c r="H26" s="639">
        <v>2511</v>
      </c>
      <c r="I26" s="638">
        <v>9.2946908517360871E-2</v>
      </c>
      <c r="J26" s="638">
        <v>-0.10174552511265478</v>
      </c>
      <c r="K26" s="638">
        <v>-9.222168705900724E-2</v>
      </c>
      <c r="L26" s="638">
        <v>-2.4296369967330089E-2</v>
      </c>
      <c r="M26" s="644">
        <v>-0.13044675669020778</v>
      </c>
      <c r="N26" s="638">
        <v>-3.4340438957768504E-2</v>
      </c>
    </row>
    <row r="27" spans="2:14" x14ac:dyDescent="0.2">
      <c r="B27" s="637">
        <v>3</v>
      </c>
      <c r="C27" s="638">
        <v>1.0002138445250539</v>
      </c>
      <c r="D27" s="638">
        <v>0.95164229295653968</v>
      </c>
      <c r="E27" s="638">
        <v>0.97671848272979023</v>
      </c>
      <c r="F27" s="638">
        <v>1.0267577231562908</v>
      </c>
      <c r="G27" s="638">
        <v>0.87960776243194949</v>
      </c>
      <c r="H27" s="639">
        <v>1697</v>
      </c>
      <c r="I27" s="638">
        <v>-4.8561167028814856E-2</v>
      </c>
      <c r="J27" s="638">
        <v>2.6350436460053084E-2</v>
      </c>
      <c r="K27" s="638">
        <v>5.1231999098294789E-2</v>
      </c>
      <c r="L27" s="638">
        <v>-0.14331517300108243</v>
      </c>
      <c r="M27" s="644">
        <v>-0.12058029665683501</v>
      </c>
      <c r="N27" s="638">
        <v>-3.1612783128363353E-2</v>
      </c>
    </row>
    <row r="28" spans="2:14" x14ac:dyDescent="0.2">
      <c r="B28" s="630">
        <v>4</v>
      </c>
      <c r="C28" s="631">
        <v>1.324214551937076</v>
      </c>
      <c r="D28" s="631">
        <v>1.3764509237866327</v>
      </c>
      <c r="E28" s="631">
        <v>1.1507791221085746</v>
      </c>
      <c r="F28" s="631">
        <v>1.258902081618227</v>
      </c>
      <c r="G28" s="631">
        <v>1.0992440262425225</v>
      </c>
      <c r="H28" s="632">
        <v>1818</v>
      </c>
      <c r="I28" s="631">
        <v>3.9447060729807415E-2</v>
      </c>
      <c r="J28" s="631">
        <v>-0.16395194174975181</v>
      </c>
      <c r="K28" s="631">
        <v>9.3956309627462264E-2</v>
      </c>
      <c r="L28" s="631">
        <v>-0.12682325155144369</v>
      </c>
      <c r="M28" s="640">
        <v>-0.16988978512995812</v>
      </c>
      <c r="N28" s="631">
        <v>-4.5482402375540798E-2</v>
      </c>
    </row>
    <row r="29" spans="2:14" x14ac:dyDescent="0.2">
      <c r="B29" s="316"/>
      <c r="C29" s="316"/>
      <c r="D29" s="633"/>
      <c r="E29" s="633"/>
      <c r="F29" s="633"/>
      <c r="G29" s="634"/>
      <c r="H29" s="634"/>
      <c r="I29" s="635"/>
      <c r="J29" s="635"/>
      <c r="K29" s="635"/>
      <c r="L29" s="634"/>
      <c r="M29" s="633"/>
      <c r="N29" s="636"/>
    </row>
    <row r="30" spans="2:14" x14ac:dyDescent="0.2">
      <c r="B30" s="909" t="s">
        <v>204</v>
      </c>
      <c r="C30" s="909"/>
      <c r="D30" s="909"/>
      <c r="E30" s="909"/>
      <c r="F30" s="909"/>
      <c r="G30" s="909"/>
      <c r="H30" s="909"/>
      <c r="I30" s="909"/>
      <c r="J30" s="909"/>
      <c r="K30" s="909"/>
      <c r="L30" s="909"/>
      <c r="M30" s="909"/>
      <c r="N30" s="909"/>
    </row>
    <row r="31" spans="2:14" x14ac:dyDescent="0.2">
      <c r="B31" s="615"/>
      <c r="C31" s="615"/>
      <c r="D31" s="615"/>
      <c r="E31" s="615"/>
      <c r="F31" s="615"/>
      <c r="G31" s="615"/>
      <c r="H31" s="615"/>
      <c r="I31" s="615"/>
      <c r="J31" s="615"/>
      <c r="K31" s="615"/>
      <c r="L31" s="615"/>
      <c r="M31" s="615"/>
    </row>
    <row r="32" spans="2:14" ht="15.75" customHeight="1" x14ac:dyDescent="0.2">
      <c r="B32" s="617"/>
      <c r="C32" s="913" t="s">
        <v>192</v>
      </c>
      <c r="D32" s="914"/>
      <c r="E32" s="914"/>
      <c r="F32" s="914"/>
      <c r="G32" s="915"/>
      <c r="H32" s="618" t="s">
        <v>193</v>
      </c>
      <c r="I32" s="916" t="s">
        <v>194</v>
      </c>
      <c r="J32" s="917"/>
      <c r="K32" s="917"/>
      <c r="L32" s="917"/>
      <c r="M32" s="918"/>
      <c r="N32" s="619"/>
    </row>
    <row r="33" spans="2:14" x14ac:dyDescent="0.2">
      <c r="B33" s="620" t="s">
        <v>195</v>
      </c>
      <c r="C33" s="621">
        <v>2009</v>
      </c>
      <c r="D33" s="621">
        <v>2010</v>
      </c>
      <c r="E33" s="621">
        <v>2011</v>
      </c>
      <c r="F33" s="622">
        <v>2012</v>
      </c>
      <c r="G33" s="622">
        <v>2013</v>
      </c>
      <c r="H33" s="623">
        <v>2013</v>
      </c>
      <c r="I33" s="624" t="s">
        <v>196</v>
      </c>
      <c r="J33" s="625" t="s">
        <v>197</v>
      </c>
      <c r="K33" s="625" t="s">
        <v>198</v>
      </c>
      <c r="L33" s="622" t="s">
        <v>199</v>
      </c>
      <c r="M33" s="622" t="s">
        <v>200</v>
      </c>
      <c r="N33" s="626" t="s">
        <v>201</v>
      </c>
    </row>
    <row r="34" spans="2:14" x14ac:dyDescent="0.2">
      <c r="B34" s="627">
        <v>1</v>
      </c>
      <c r="C34" s="628">
        <v>0.88909190394938176</v>
      </c>
      <c r="D34" s="628">
        <v>0.76719377304717173</v>
      </c>
      <c r="E34" s="628">
        <v>0.78297692132519014</v>
      </c>
      <c r="F34" s="628">
        <v>0.79822460395296158</v>
      </c>
      <c r="G34" s="628">
        <v>0.76669861377616655</v>
      </c>
      <c r="H34" s="629">
        <v>1568</v>
      </c>
      <c r="I34" s="628">
        <v>-0.13710408379688721</v>
      </c>
      <c r="J34" s="628">
        <v>2.0572570884315411E-2</v>
      </c>
      <c r="K34" s="628">
        <v>1.9473987307269125E-2</v>
      </c>
      <c r="L34" s="628">
        <v>-3.9495137108869205E-2</v>
      </c>
      <c r="M34" s="628">
        <v>-0.1376610107791324</v>
      </c>
      <c r="N34" s="628">
        <v>-3.6349600884816535E-2</v>
      </c>
    </row>
    <row r="35" spans="2:14" x14ac:dyDescent="0.2">
      <c r="B35" s="630">
        <v>2</v>
      </c>
      <c r="C35" s="631">
        <v>0.9438768937370281</v>
      </c>
      <c r="D35" s="631">
        <v>0.92247381543653306</v>
      </c>
      <c r="E35" s="631">
        <v>1.0590004991355588</v>
      </c>
      <c r="F35" s="631">
        <v>0.81270962323712692</v>
      </c>
      <c r="G35" s="631">
        <v>1.0090825341669338</v>
      </c>
      <c r="H35" s="632">
        <v>1234</v>
      </c>
      <c r="I35" s="631">
        <v>-2.2675709557583579E-2</v>
      </c>
      <c r="J35" s="631">
        <v>0.14800060599489062</v>
      </c>
      <c r="K35" s="631">
        <v>-0.23256917829545343</v>
      </c>
      <c r="L35" s="631">
        <v>0.24162739718477599</v>
      </c>
      <c r="M35" s="631">
        <v>6.9082780670412847E-2</v>
      </c>
      <c r="N35" s="631">
        <v>1.6840495617887363E-2</v>
      </c>
    </row>
    <row r="36" spans="2:14" x14ac:dyDescent="0.2">
      <c r="C36" s="316"/>
      <c r="D36" s="633"/>
      <c r="E36" s="633"/>
      <c r="F36" s="633"/>
      <c r="G36" s="634"/>
      <c r="H36" s="634"/>
      <c r="I36" s="635"/>
      <c r="J36" s="635"/>
      <c r="K36" s="635"/>
      <c r="L36" s="634"/>
      <c r="M36" s="633"/>
      <c r="N36" s="636"/>
    </row>
    <row r="37" spans="2:14" x14ac:dyDescent="0.2">
      <c r="C37" s="645" t="s">
        <v>205</v>
      </c>
      <c r="N37" s="636"/>
    </row>
    <row r="38" spans="2:14" x14ac:dyDescent="0.2">
      <c r="N38" s="636"/>
    </row>
    <row r="39" spans="2:14" x14ac:dyDescent="0.2">
      <c r="C39" s="316"/>
      <c r="D39" s="161"/>
      <c r="E39" s="161"/>
      <c r="F39" s="224"/>
      <c r="N39" s="636"/>
    </row>
    <row r="40" spans="2:14" x14ac:dyDescent="0.2">
      <c r="B40" s="161"/>
      <c r="D40" s="161"/>
      <c r="E40" s="161"/>
      <c r="N40" s="636"/>
    </row>
    <row r="41" spans="2:14" x14ac:dyDescent="0.2">
      <c r="B41" s="161"/>
      <c r="C41" s="161"/>
      <c r="N41" s="636"/>
    </row>
    <row r="42" spans="2:14" x14ac:dyDescent="0.2">
      <c r="B42" s="161"/>
      <c r="C42" s="161"/>
      <c r="D42" s="161"/>
      <c r="F42" s="277"/>
      <c r="N42" s="636"/>
    </row>
    <row r="43" spans="2:14" x14ac:dyDescent="0.2">
      <c r="B43" s="161"/>
      <c r="C43" s="161"/>
      <c r="D43" s="161"/>
      <c r="F43" s="277"/>
      <c r="N43" s="636"/>
    </row>
    <row r="44" spans="2:14" x14ac:dyDescent="0.2">
      <c r="C44" s="161"/>
      <c r="F44" s="277"/>
      <c r="N44" s="636"/>
    </row>
    <row r="45" spans="2:14" x14ac:dyDescent="0.2">
      <c r="N45" s="636"/>
    </row>
    <row r="46" spans="2:14" x14ac:dyDescent="0.2">
      <c r="N46" s="636"/>
    </row>
    <row r="47" spans="2:14" x14ac:dyDescent="0.2">
      <c r="N47" s="636"/>
    </row>
    <row r="48" spans="2:14" x14ac:dyDescent="0.2">
      <c r="N48" s="636"/>
    </row>
    <row r="49" spans="14:14" x14ac:dyDescent="0.2">
      <c r="N49" s="636"/>
    </row>
  </sheetData>
  <mergeCells count="17">
    <mergeCell ref="C23:G23"/>
    <mergeCell ref="I23:M23"/>
    <mergeCell ref="B30:N30"/>
    <mergeCell ref="C32:G32"/>
    <mergeCell ref="I32:M32"/>
    <mergeCell ref="B21:N21"/>
    <mergeCell ref="B1:N1"/>
    <mergeCell ref="B2:N2"/>
    <mergeCell ref="B3:N3"/>
    <mergeCell ref="B4:N4"/>
    <mergeCell ref="B5:N5"/>
    <mergeCell ref="B6:N6"/>
    <mergeCell ref="C8:G8"/>
    <mergeCell ref="I8:M8"/>
    <mergeCell ref="B13:N13"/>
    <mergeCell ref="C15:G15"/>
    <mergeCell ref="I15:M15"/>
  </mergeCells>
  <printOptions horizontalCentered="1" verticalCentered="1"/>
  <pageMargins left="0.7" right="0.7" top="0.75" bottom="0.75" header="0.3" footer="0.3"/>
  <pageSetup scale="82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2"/>
  <sheetViews>
    <sheetView zoomScaleNormal="100" zoomScaleSheetLayoutView="85" workbookViewId="0">
      <selection activeCell="B1" sqref="B1:M4"/>
    </sheetView>
  </sheetViews>
  <sheetFormatPr defaultRowHeight="12.75" x14ac:dyDescent="0.2"/>
  <cols>
    <col min="1" max="1" width="10.5703125" style="950" bestFit="1" customWidth="1"/>
    <col min="2" max="2" width="14.5703125" style="957" bestFit="1" customWidth="1"/>
    <col min="3" max="3" width="11.28515625" style="957" bestFit="1" customWidth="1"/>
    <col min="4" max="4" width="13.28515625" style="957" bestFit="1" customWidth="1"/>
    <col min="5" max="5" width="10.5703125" style="955" bestFit="1" customWidth="1"/>
    <col min="6" max="6" width="13.7109375" style="954" customWidth="1"/>
    <col min="7" max="7" width="8.28515625" style="954" bestFit="1" customWidth="1"/>
    <col min="8" max="8" width="10.5703125" style="955" bestFit="1" customWidth="1"/>
    <col min="9" max="9" width="10.42578125" style="1009" bestFit="1" customWidth="1"/>
    <col min="10" max="10" width="9.85546875" style="1009" bestFit="1" customWidth="1"/>
    <col min="11" max="11" width="11" style="954" bestFit="1" customWidth="1"/>
    <col min="12" max="12" width="9.85546875" style="955" bestFit="1" customWidth="1"/>
    <col min="13" max="13" width="12.140625" style="956" bestFit="1" customWidth="1"/>
    <col min="14" max="14" width="9.140625" style="951"/>
    <col min="15" max="15" width="14.140625" style="951" bestFit="1" customWidth="1"/>
    <col min="16" max="257" width="9.140625" style="951"/>
    <col min="258" max="258" width="14.28515625" style="951" customWidth="1"/>
    <col min="259" max="259" width="18.42578125" style="951" customWidth="1"/>
    <col min="260" max="260" width="13.5703125" style="951" bestFit="1" customWidth="1"/>
    <col min="261" max="261" width="13.5703125" style="951" customWidth="1"/>
    <col min="262" max="262" width="10.85546875" style="951" customWidth="1"/>
    <col min="263" max="263" width="13.7109375" style="951" customWidth="1"/>
    <col min="264" max="264" width="13.5703125" style="951" customWidth="1"/>
    <col min="265" max="265" width="11.85546875" style="951" customWidth="1"/>
    <col min="266" max="266" width="12" style="951" customWidth="1"/>
    <col min="267" max="268" width="13" style="951" customWidth="1"/>
    <col min="269" max="269" width="14.140625" style="951" customWidth="1"/>
    <col min="270" max="270" width="12" style="951" customWidth="1"/>
    <col min="271" max="513" width="9.140625" style="951"/>
    <col min="514" max="514" width="14.28515625" style="951" customWidth="1"/>
    <col min="515" max="515" width="18.42578125" style="951" customWidth="1"/>
    <col min="516" max="516" width="13.5703125" style="951" bestFit="1" customWidth="1"/>
    <col min="517" max="517" width="13.5703125" style="951" customWidth="1"/>
    <col min="518" max="518" width="10.85546875" style="951" customWidth="1"/>
    <col min="519" max="519" width="13.7109375" style="951" customWidth="1"/>
    <col min="520" max="520" width="13.5703125" style="951" customWidth="1"/>
    <col min="521" max="521" width="11.85546875" style="951" customWidth="1"/>
    <col min="522" max="522" width="12" style="951" customWidth="1"/>
    <col min="523" max="524" width="13" style="951" customWidth="1"/>
    <col min="525" max="525" width="14.140625" style="951" customWidth="1"/>
    <col min="526" max="526" width="12" style="951" customWidth="1"/>
    <col min="527" max="769" width="9.140625" style="951"/>
    <col min="770" max="770" width="14.28515625" style="951" customWidth="1"/>
    <col min="771" max="771" width="18.42578125" style="951" customWidth="1"/>
    <col min="772" max="772" width="13.5703125" style="951" bestFit="1" customWidth="1"/>
    <col min="773" max="773" width="13.5703125" style="951" customWidth="1"/>
    <col min="774" max="774" width="10.85546875" style="951" customWidth="1"/>
    <col min="775" max="775" width="13.7109375" style="951" customWidth="1"/>
    <col min="776" max="776" width="13.5703125" style="951" customWidth="1"/>
    <col min="777" max="777" width="11.85546875" style="951" customWidth="1"/>
    <col min="778" max="778" width="12" style="951" customWidth="1"/>
    <col min="779" max="780" width="13" style="951" customWidth="1"/>
    <col min="781" max="781" width="14.140625" style="951" customWidth="1"/>
    <col min="782" max="782" width="12" style="951" customWidth="1"/>
    <col min="783" max="1025" width="9.140625" style="951"/>
    <col min="1026" max="1026" width="14.28515625" style="951" customWidth="1"/>
    <col min="1027" max="1027" width="18.42578125" style="951" customWidth="1"/>
    <col min="1028" max="1028" width="13.5703125" style="951" bestFit="1" customWidth="1"/>
    <col min="1029" max="1029" width="13.5703125" style="951" customWidth="1"/>
    <col min="1030" max="1030" width="10.85546875" style="951" customWidth="1"/>
    <col min="1031" max="1031" width="13.7109375" style="951" customWidth="1"/>
    <col min="1032" max="1032" width="13.5703125" style="951" customWidth="1"/>
    <col min="1033" max="1033" width="11.85546875" style="951" customWidth="1"/>
    <col min="1034" max="1034" width="12" style="951" customWidth="1"/>
    <col min="1035" max="1036" width="13" style="951" customWidth="1"/>
    <col min="1037" max="1037" width="14.140625" style="951" customWidth="1"/>
    <col min="1038" max="1038" width="12" style="951" customWidth="1"/>
    <col min="1039" max="1281" width="9.140625" style="951"/>
    <col min="1282" max="1282" width="14.28515625" style="951" customWidth="1"/>
    <col min="1283" max="1283" width="18.42578125" style="951" customWidth="1"/>
    <col min="1284" max="1284" width="13.5703125" style="951" bestFit="1" customWidth="1"/>
    <col min="1285" max="1285" width="13.5703125" style="951" customWidth="1"/>
    <col min="1286" max="1286" width="10.85546875" style="951" customWidth="1"/>
    <col min="1287" max="1287" width="13.7109375" style="951" customWidth="1"/>
    <col min="1288" max="1288" width="13.5703125" style="951" customWidth="1"/>
    <col min="1289" max="1289" width="11.85546875" style="951" customWidth="1"/>
    <col min="1290" max="1290" width="12" style="951" customWidth="1"/>
    <col min="1291" max="1292" width="13" style="951" customWidth="1"/>
    <col min="1293" max="1293" width="14.140625" style="951" customWidth="1"/>
    <col min="1294" max="1294" width="12" style="951" customWidth="1"/>
    <col min="1295" max="1537" width="9.140625" style="951"/>
    <col min="1538" max="1538" width="14.28515625" style="951" customWidth="1"/>
    <col min="1539" max="1539" width="18.42578125" style="951" customWidth="1"/>
    <col min="1540" max="1540" width="13.5703125" style="951" bestFit="1" customWidth="1"/>
    <col min="1541" max="1541" width="13.5703125" style="951" customWidth="1"/>
    <col min="1542" max="1542" width="10.85546875" style="951" customWidth="1"/>
    <col min="1543" max="1543" width="13.7109375" style="951" customWidth="1"/>
    <col min="1544" max="1544" width="13.5703125" style="951" customWidth="1"/>
    <col min="1545" max="1545" width="11.85546875" style="951" customWidth="1"/>
    <col min="1546" max="1546" width="12" style="951" customWidth="1"/>
    <col min="1547" max="1548" width="13" style="951" customWidth="1"/>
    <col min="1549" max="1549" width="14.140625" style="951" customWidth="1"/>
    <col min="1550" max="1550" width="12" style="951" customWidth="1"/>
    <col min="1551" max="1793" width="9.140625" style="951"/>
    <col min="1794" max="1794" width="14.28515625" style="951" customWidth="1"/>
    <col min="1795" max="1795" width="18.42578125" style="951" customWidth="1"/>
    <col min="1796" max="1796" width="13.5703125" style="951" bestFit="1" customWidth="1"/>
    <col min="1797" max="1797" width="13.5703125" style="951" customWidth="1"/>
    <col min="1798" max="1798" width="10.85546875" style="951" customWidth="1"/>
    <col min="1799" max="1799" width="13.7109375" style="951" customWidth="1"/>
    <col min="1800" max="1800" width="13.5703125" style="951" customWidth="1"/>
    <col min="1801" max="1801" width="11.85546875" style="951" customWidth="1"/>
    <col min="1802" max="1802" width="12" style="951" customWidth="1"/>
    <col min="1803" max="1804" width="13" style="951" customWidth="1"/>
    <col min="1805" max="1805" width="14.140625" style="951" customWidth="1"/>
    <col min="1806" max="1806" width="12" style="951" customWidth="1"/>
    <col min="1807" max="2049" width="9.140625" style="951"/>
    <col min="2050" max="2050" width="14.28515625" style="951" customWidth="1"/>
    <col min="2051" max="2051" width="18.42578125" style="951" customWidth="1"/>
    <col min="2052" max="2052" width="13.5703125" style="951" bestFit="1" customWidth="1"/>
    <col min="2053" max="2053" width="13.5703125" style="951" customWidth="1"/>
    <col min="2054" max="2054" width="10.85546875" style="951" customWidth="1"/>
    <col min="2055" max="2055" width="13.7109375" style="951" customWidth="1"/>
    <col min="2056" max="2056" width="13.5703125" style="951" customWidth="1"/>
    <col min="2057" max="2057" width="11.85546875" style="951" customWidth="1"/>
    <col min="2058" max="2058" width="12" style="951" customWidth="1"/>
    <col min="2059" max="2060" width="13" style="951" customWidth="1"/>
    <col min="2061" max="2061" width="14.140625" style="951" customWidth="1"/>
    <col min="2062" max="2062" width="12" style="951" customWidth="1"/>
    <col min="2063" max="2305" width="9.140625" style="951"/>
    <col min="2306" max="2306" width="14.28515625" style="951" customWidth="1"/>
    <col min="2307" max="2307" width="18.42578125" style="951" customWidth="1"/>
    <col min="2308" max="2308" width="13.5703125" style="951" bestFit="1" customWidth="1"/>
    <col min="2309" max="2309" width="13.5703125" style="951" customWidth="1"/>
    <col min="2310" max="2310" width="10.85546875" style="951" customWidth="1"/>
    <col min="2311" max="2311" width="13.7109375" style="951" customWidth="1"/>
    <col min="2312" max="2312" width="13.5703125" style="951" customWidth="1"/>
    <col min="2313" max="2313" width="11.85546875" style="951" customWidth="1"/>
    <col min="2314" max="2314" width="12" style="951" customWidth="1"/>
    <col min="2315" max="2316" width="13" style="951" customWidth="1"/>
    <col min="2317" max="2317" width="14.140625" style="951" customWidth="1"/>
    <col min="2318" max="2318" width="12" style="951" customWidth="1"/>
    <col min="2319" max="2561" width="9.140625" style="951"/>
    <col min="2562" max="2562" width="14.28515625" style="951" customWidth="1"/>
    <col min="2563" max="2563" width="18.42578125" style="951" customWidth="1"/>
    <col min="2564" max="2564" width="13.5703125" style="951" bestFit="1" customWidth="1"/>
    <col min="2565" max="2565" width="13.5703125" style="951" customWidth="1"/>
    <col min="2566" max="2566" width="10.85546875" style="951" customWidth="1"/>
    <col min="2567" max="2567" width="13.7109375" style="951" customWidth="1"/>
    <col min="2568" max="2568" width="13.5703125" style="951" customWidth="1"/>
    <col min="2569" max="2569" width="11.85546875" style="951" customWidth="1"/>
    <col min="2570" max="2570" width="12" style="951" customWidth="1"/>
    <col min="2571" max="2572" width="13" style="951" customWidth="1"/>
    <col min="2573" max="2573" width="14.140625" style="951" customWidth="1"/>
    <col min="2574" max="2574" width="12" style="951" customWidth="1"/>
    <col min="2575" max="2817" width="9.140625" style="951"/>
    <col min="2818" max="2818" width="14.28515625" style="951" customWidth="1"/>
    <col min="2819" max="2819" width="18.42578125" style="951" customWidth="1"/>
    <col min="2820" max="2820" width="13.5703125" style="951" bestFit="1" customWidth="1"/>
    <col min="2821" max="2821" width="13.5703125" style="951" customWidth="1"/>
    <col min="2822" max="2822" width="10.85546875" style="951" customWidth="1"/>
    <col min="2823" max="2823" width="13.7109375" style="951" customWidth="1"/>
    <col min="2824" max="2824" width="13.5703125" style="951" customWidth="1"/>
    <col min="2825" max="2825" width="11.85546875" style="951" customWidth="1"/>
    <col min="2826" max="2826" width="12" style="951" customWidth="1"/>
    <col min="2827" max="2828" width="13" style="951" customWidth="1"/>
    <col min="2829" max="2829" width="14.140625" style="951" customWidth="1"/>
    <col min="2830" max="2830" width="12" style="951" customWidth="1"/>
    <col min="2831" max="3073" width="9.140625" style="951"/>
    <col min="3074" max="3074" width="14.28515625" style="951" customWidth="1"/>
    <col min="3075" max="3075" width="18.42578125" style="951" customWidth="1"/>
    <col min="3076" max="3076" width="13.5703125" style="951" bestFit="1" customWidth="1"/>
    <col min="3077" max="3077" width="13.5703125" style="951" customWidth="1"/>
    <col min="3078" max="3078" width="10.85546875" style="951" customWidth="1"/>
    <col min="3079" max="3079" width="13.7109375" style="951" customWidth="1"/>
    <col min="3080" max="3080" width="13.5703125" style="951" customWidth="1"/>
    <col min="3081" max="3081" width="11.85546875" style="951" customWidth="1"/>
    <col min="3082" max="3082" width="12" style="951" customWidth="1"/>
    <col min="3083" max="3084" width="13" style="951" customWidth="1"/>
    <col min="3085" max="3085" width="14.140625" style="951" customWidth="1"/>
    <col min="3086" max="3086" width="12" style="951" customWidth="1"/>
    <col min="3087" max="3329" width="9.140625" style="951"/>
    <col min="3330" max="3330" width="14.28515625" style="951" customWidth="1"/>
    <col min="3331" max="3331" width="18.42578125" style="951" customWidth="1"/>
    <col min="3332" max="3332" width="13.5703125" style="951" bestFit="1" customWidth="1"/>
    <col min="3333" max="3333" width="13.5703125" style="951" customWidth="1"/>
    <col min="3334" max="3334" width="10.85546875" style="951" customWidth="1"/>
    <col min="3335" max="3335" width="13.7109375" style="951" customWidth="1"/>
    <col min="3336" max="3336" width="13.5703125" style="951" customWidth="1"/>
    <col min="3337" max="3337" width="11.85546875" style="951" customWidth="1"/>
    <col min="3338" max="3338" width="12" style="951" customWidth="1"/>
    <col min="3339" max="3340" width="13" style="951" customWidth="1"/>
    <col min="3341" max="3341" width="14.140625" style="951" customWidth="1"/>
    <col min="3342" max="3342" width="12" style="951" customWidth="1"/>
    <col min="3343" max="3585" width="9.140625" style="951"/>
    <col min="3586" max="3586" width="14.28515625" style="951" customWidth="1"/>
    <col min="3587" max="3587" width="18.42578125" style="951" customWidth="1"/>
    <col min="3588" max="3588" width="13.5703125" style="951" bestFit="1" customWidth="1"/>
    <col min="3589" max="3589" width="13.5703125" style="951" customWidth="1"/>
    <col min="3590" max="3590" width="10.85546875" style="951" customWidth="1"/>
    <col min="3591" max="3591" width="13.7109375" style="951" customWidth="1"/>
    <col min="3592" max="3592" width="13.5703125" style="951" customWidth="1"/>
    <col min="3593" max="3593" width="11.85546875" style="951" customWidth="1"/>
    <col min="3594" max="3594" width="12" style="951" customWidth="1"/>
    <col min="3595" max="3596" width="13" style="951" customWidth="1"/>
    <col min="3597" max="3597" width="14.140625" style="951" customWidth="1"/>
    <col min="3598" max="3598" width="12" style="951" customWidth="1"/>
    <col min="3599" max="3841" width="9.140625" style="951"/>
    <col min="3842" max="3842" width="14.28515625" style="951" customWidth="1"/>
    <col min="3843" max="3843" width="18.42578125" style="951" customWidth="1"/>
    <col min="3844" max="3844" width="13.5703125" style="951" bestFit="1" customWidth="1"/>
    <col min="3845" max="3845" width="13.5703125" style="951" customWidth="1"/>
    <col min="3846" max="3846" width="10.85546875" style="951" customWidth="1"/>
    <col min="3847" max="3847" width="13.7109375" style="951" customWidth="1"/>
    <col min="3848" max="3848" width="13.5703125" style="951" customWidth="1"/>
    <col min="3849" max="3849" width="11.85546875" style="951" customWidth="1"/>
    <col min="3850" max="3850" width="12" style="951" customWidth="1"/>
    <col min="3851" max="3852" width="13" style="951" customWidth="1"/>
    <col min="3853" max="3853" width="14.140625" style="951" customWidth="1"/>
    <col min="3854" max="3854" width="12" style="951" customWidth="1"/>
    <col min="3855" max="4097" width="9.140625" style="951"/>
    <col min="4098" max="4098" width="14.28515625" style="951" customWidth="1"/>
    <col min="4099" max="4099" width="18.42578125" style="951" customWidth="1"/>
    <col min="4100" max="4100" width="13.5703125" style="951" bestFit="1" customWidth="1"/>
    <col min="4101" max="4101" width="13.5703125" style="951" customWidth="1"/>
    <col min="4102" max="4102" width="10.85546875" style="951" customWidth="1"/>
    <col min="4103" max="4103" width="13.7109375" style="951" customWidth="1"/>
    <col min="4104" max="4104" width="13.5703125" style="951" customWidth="1"/>
    <col min="4105" max="4105" width="11.85546875" style="951" customWidth="1"/>
    <col min="4106" max="4106" width="12" style="951" customWidth="1"/>
    <col min="4107" max="4108" width="13" style="951" customWidth="1"/>
    <col min="4109" max="4109" width="14.140625" style="951" customWidth="1"/>
    <col min="4110" max="4110" width="12" style="951" customWidth="1"/>
    <col min="4111" max="4353" width="9.140625" style="951"/>
    <col min="4354" max="4354" width="14.28515625" style="951" customWidth="1"/>
    <col min="4355" max="4355" width="18.42578125" style="951" customWidth="1"/>
    <col min="4356" max="4356" width="13.5703125" style="951" bestFit="1" customWidth="1"/>
    <col min="4357" max="4357" width="13.5703125" style="951" customWidth="1"/>
    <col min="4358" max="4358" width="10.85546875" style="951" customWidth="1"/>
    <col min="4359" max="4359" width="13.7109375" style="951" customWidth="1"/>
    <col min="4360" max="4360" width="13.5703125" style="951" customWidth="1"/>
    <col min="4361" max="4361" width="11.85546875" style="951" customWidth="1"/>
    <col min="4362" max="4362" width="12" style="951" customWidth="1"/>
    <col min="4363" max="4364" width="13" style="951" customWidth="1"/>
    <col min="4365" max="4365" width="14.140625" style="951" customWidth="1"/>
    <col min="4366" max="4366" width="12" style="951" customWidth="1"/>
    <col min="4367" max="4609" width="9.140625" style="951"/>
    <col min="4610" max="4610" width="14.28515625" style="951" customWidth="1"/>
    <col min="4611" max="4611" width="18.42578125" style="951" customWidth="1"/>
    <col min="4612" max="4612" width="13.5703125" style="951" bestFit="1" customWidth="1"/>
    <col min="4613" max="4613" width="13.5703125" style="951" customWidth="1"/>
    <col min="4614" max="4614" width="10.85546875" style="951" customWidth="1"/>
    <col min="4615" max="4615" width="13.7109375" style="951" customWidth="1"/>
    <col min="4616" max="4616" width="13.5703125" style="951" customWidth="1"/>
    <col min="4617" max="4617" width="11.85546875" style="951" customWidth="1"/>
    <col min="4618" max="4618" width="12" style="951" customWidth="1"/>
    <col min="4619" max="4620" width="13" style="951" customWidth="1"/>
    <col min="4621" max="4621" width="14.140625" style="951" customWidth="1"/>
    <col min="4622" max="4622" width="12" style="951" customWidth="1"/>
    <col min="4623" max="4865" width="9.140625" style="951"/>
    <col min="4866" max="4866" width="14.28515625" style="951" customWidth="1"/>
    <col min="4867" max="4867" width="18.42578125" style="951" customWidth="1"/>
    <col min="4868" max="4868" width="13.5703125" style="951" bestFit="1" customWidth="1"/>
    <col min="4869" max="4869" width="13.5703125" style="951" customWidth="1"/>
    <col min="4870" max="4870" width="10.85546875" style="951" customWidth="1"/>
    <col min="4871" max="4871" width="13.7109375" style="951" customWidth="1"/>
    <col min="4872" max="4872" width="13.5703125" style="951" customWidth="1"/>
    <col min="4873" max="4873" width="11.85546875" style="951" customWidth="1"/>
    <col min="4874" max="4874" width="12" style="951" customWidth="1"/>
    <col min="4875" max="4876" width="13" style="951" customWidth="1"/>
    <col min="4877" max="4877" width="14.140625" style="951" customWidth="1"/>
    <col min="4878" max="4878" width="12" style="951" customWidth="1"/>
    <col min="4879" max="5121" width="9.140625" style="951"/>
    <col min="5122" max="5122" width="14.28515625" style="951" customWidth="1"/>
    <col min="5123" max="5123" width="18.42578125" style="951" customWidth="1"/>
    <col min="5124" max="5124" width="13.5703125" style="951" bestFit="1" customWidth="1"/>
    <col min="5125" max="5125" width="13.5703125" style="951" customWidth="1"/>
    <col min="5126" max="5126" width="10.85546875" style="951" customWidth="1"/>
    <col min="5127" max="5127" width="13.7109375" style="951" customWidth="1"/>
    <col min="5128" max="5128" width="13.5703125" style="951" customWidth="1"/>
    <col min="5129" max="5129" width="11.85546875" style="951" customWidth="1"/>
    <col min="5130" max="5130" width="12" style="951" customWidth="1"/>
    <col min="5131" max="5132" width="13" style="951" customWidth="1"/>
    <col min="5133" max="5133" width="14.140625" style="951" customWidth="1"/>
    <col min="5134" max="5134" width="12" style="951" customWidth="1"/>
    <col min="5135" max="5377" width="9.140625" style="951"/>
    <col min="5378" max="5378" width="14.28515625" style="951" customWidth="1"/>
    <col min="5379" max="5379" width="18.42578125" style="951" customWidth="1"/>
    <col min="5380" max="5380" width="13.5703125" style="951" bestFit="1" customWidth="1"/>
    <col min="5381" max="5381" width="13.5703125" style="951" customWidth="1"/>
    <col min="5382" max="5382" width="10.85546875" style="951" customWidth="1"/>
    <col min="5383" max="5383" width="13.7109375" style="951" customWidth="1"/>
    <col min="5384" max="5384" width="13.5703125" style="951" customWidth="1"/>
    <col min="5385" max="5385" width="11.85546875" style="951" customWidth="1"/>
    <col min="5386" max="5386" width="12" style="951" customWidth="1"/>
    <col min="5387" max="5388" width="13" style="951" customWidth="1"/>
    <col min="5389" max="5389" width="14.140625" style="951" customWidth="1"/>
    <col min="5390" max="5390" width="12" style="951" customWidth="1"/>
    <col min="5391" max="5633" width="9.140625" style="951"/>
    <col min="5634" max="5634" width="14.28515625" style="951" customWidth="1"/>
    <col min="5635" max="5635" width="18.42578125" style="951" customWidth="1"/>
    <col min="5636" max="5636" width="13.5703125" style="951" bestFit="1" customWidth="1"/>
    <col min="5637" max="5637" width="13.5703125" style="951" customWidth="1"/>
    <col min="5638" max="5638" width="10.85546875" style="951" customWidth="1"/>
    <col min="5639" max="5639" width="13.7109375" style="951" customWidth="1"/>
    <col min="5640" max="5640" width="13.5703125" style="951" customWidth="1"/>
    <col min="5641" max="5641" width="11.85546875" style="951" customWidth="1"/>
    <col min="5642" max="5642" width="12" style="951" customWidth="1"/>
    <col min="5643" max="5644" width="13" style="951" customWidth="1"/>
    <col min="5645" max="5645" width="14.140625" style="951" customWidth="1"/>
    <col min="5646" max="5646" width="12" style="951" customWidth="1"/>
    <col min="5647" max="5889" width="9.140625" style="951"/>
    <col min="5890" max="5890" width="14.28515625" style="951" customWidth="1"/>
    <col min="5891" max="5891" width="18.42578125" style="951" customWidth="1"/>
    <col min="5892" max="5892" width="13.5703125" style="951" bestFit="1" customWidth="1"/>
    <col min="5893" max="5893" width="13.5703125" style="951" customWidth="1"/>
    <col min="5894" max="5894" width="10.85546875" style="951" customWidth="1"/>
    <col min="5895" max="5895" width="13.7109375" style="951" customWidth="1"/>
    <col min="5896" max="5896" width="13.5703125" style="951" customWidth="1"/>
    <col min="5897" max="5897" width="11.85546875" style="951" customWidth="1"/>
    <col min="5898" max="5898" width="12" style="951" customWidth="1"/>
    <col min="5899" max="5900" width="13" style="951" customWidth="1"/>
    <col min="5901" max="5901" width="14.140625" style="951" customWidth="1"/>
    <col min="5902" max="5902" width="12" style="951" customWidth="1"/>
    <col min="5903" max="6145" width="9.140625" style="951"/>
    <col min="6146" max="6146" width="14.28515625" style="951" customWidth="1"/>
    <col min="6147" max="6147" width="18.42578125" style="951" customWidth="1"/>
    <col min="6148" max="6148" width="13.5703125" style="951" bestFit="1" customWidth="1"/>
    <col min="6149" max="6149" width="13.5703125" style="951" customWidth="1"/>
    <col min="6150" max="6150" width="10.85546875" style="951" customWidth="1"/>
    <col min="6151" max="6151" width="13.7109375" style="951" customWidth="1"/>
    <col min="6152" max="6152" width="13.5703125" style="951" customWidth="1"/>
    <col min="6153" max="6153" width="11.85546875" style="951" customWidth="1"/>
    <col min="6154" max="6154" width="12" style="951" customWidth="1"/>
    <col min="6155" max="6156" width="13" style="951" customWidth="1"/>
    <col min="6157" max="6157" width="14.140625" style="951" customWidth="1"/>
    <col min="6158" max="6158" width="12" style="951" customWidth="1"/>
    <col min="6159" max="6401" width="9.140625" style="951"/>
    <col min="6402" max="6402" width="14.28515625" style="951" customWidth="1"/>
    <col min="6403" max="6403" width="18.42578125" style="951" customWidth="1"/>
    <col min="6404" max="6404" width="13.5703125" style="951" bestFit="1" customWidth="1"/>
    <col min="6405" max="6405" width="13.5703125" style="951" customWidth="1"/>
    <col min="6406" max="6406" width="10.85546875" style="951" customWidth="1"/>
    <col min="6407" max="6407" width="13.7109375" style="951" customWidth="1"/>
    <col min="6408" max="6408" width="13.5703125" style="951" customWidth="1"/>
    <col min="6409" max="6409" width="11.85546875" style="951" customWidth="1"/>
    <col min="6410" max="6410" width="12" style="951" customWidth="1"/>
    <col min="6411" max="6412" width="13" style="951" customWidth="1"/>
    <col min="6413" max="6413" width="14.140625" style="951" customWidth="1"/>
    <col min="6414" max="6414" width="12" style="951" customWidth="1"/>
    <col min="6415" max="6657" width="9.140625" style="951"/>
    <col min="6658" max="6658" width="14.28515625" style="951" customWidth="1"/>
    <col min="6659" max="6659" width="18.42578125" style="951" customWidth="1"/>
    <col min="6660" max="6660" width="13.5703125" style="951" bestFit="1" customWidth="1"/>
    <col min="6661" max="6661" width="13.5703125" style="951" customWidth="1"/>
    <col min="6662" max="6662" width="10.85546875" style="951" customWidth="1"/>
    <col min="6663" max="6663" width="13.7109375" style="951" customWidth="1"/>
    <col min="6664" max="6664" width="13.5703125" style="951" customWidth="1"/>
    <col min="6665" max="6665" width="11.85546875" style="951" customWidth="1"/>
    <col min="6666" max="6666" width="12" style="951" customWidth="1"/>
    <col min="6667" max="6668" width="13" style="951" customWidth="1"/>
    <col min="6669" max="6669" width="14.140625" style="951" customWidth="1"/>
    <col min="6670" max="6670" width="12" style="951" customWidth="1"/>
    <col min="6671" max="6913" width="9.140625" style="951"/>
    <col min="6914" max="6914" width="14.28515625" style="951" customWidth="1"/>
    <col min="6915" max="6915" width="18.42578125" style="951" customWidth="1"/>
    <col min="6916" max="6916" width="13.5703125" style="951" bestFit="1" customWidth="1"/>
    <col min="6917" max="6917" width="13.5703125" style="951" customWidth="1"/>
    <col min="6918" max="6918" width="10.85546875" style="951" customWidth="1"/>
    <col min="6919" max="6919" width="13.7109375" style="951" customWidth="1"/>
    <col min="6920" max="6920" width="13.5703125" style="951" customWidth="1"/>
    <col min="6921" max="6921" width="11.85546875" style="951" customWidth="1"/>
    <col min="6922" max="6922" width="12" style="951" customWidth="1"/>
    <col min="6923" max="6924" width="13" style="951" customWidth="1"/>
    <col min="6925" max="6925" width="14.140625" style="951" customWidth="1"/>
    <col min="6926" max="6926" width="12" style="951" customWidth="1"/>
    <col min="6927" max="7169" width="9.140625" style="951"/>
    <col min="7170" max="7170" width="14.28515625" style="951" customWidth="1"/>
    <col min="7171" max="7171" width="18.42578125" style="951" customWidth="1"/>
    <col min="7172" max="7172" width="13.5703125" style="951" bestFit="1" customWidth="1"/>
    <col min="7173" max="7173" width="13.5703125" style="951" customWidth="1"/>
    <col min="7174" max="7174" width="10.85546875" style="951" customWidth="1"/>
    <col min="7175" max="7175" width="13.7109375" style="951" customWidth="1"/>
    <col min="7176" max="7176" width="13.5703125" style="951" customWidth="1"/>
    <col min="7177" max="7177" width="11.85546875" style="951" customWidth="1"/>
    <col min="7178" max="7178" width="12" style="951" customWidth="1"/>
    <col min="7179" max="7180" width="13" style="951" customWidth="1"/>
    <col min="7181" max="7181" width="14.140625" style="951" customWidth="1"/>
    <col min="7182" max="7182" width="12" style="951" customWidth="1"/>
    <col min="7183" max="7425" width="9.140625" style="951"/>
    <col min="7426" max="7426" width="14.28515625" style="951" customWidth="1"/>
    <col min="7427" max="7427" width="18.42578125" style="951" customWidth="1"/>
    <col min="7428" max="7428" width="13.5703125" style="951" bestFit="1" customWidth="1"/>
    <col min="7429" max="7429" width="13.5703125" style="951" customWidth="1"/>
    <col min="7430" max="7430" width="10.85546875" style="951" customWidth="1"/>
    <col min="7431" max="7431" width="13.7109375" style="951" customWidth="1"/>
    <col min="7432" max="7432" width="13.5703125" style="951" customWidth="1"/>
    <col min="7433" max="7433" width="11.85546875" style="951" customWidth="1"/>
    <col min="7434" max="7434" width="12" style="951" customWidth="1"/>
    <col min="7435" max="7436" width="13" style="951" customWidth="1"/>
    <col min="7437" max="7437" width="14.140625" style="951" customWidth="1"/>
    <col min="7438" max="7438" width="12" style="951" customWidth="1"/>
    <col min="7439" max="7681" width="9.140625" style="951"/>
    <col min="7682" max="7682" width="14.28515625" style="951" customWidth="1"/>
    <col min="7683" max="7683" width="18.42578125" style="951" customWidth="1"/>
    <col min="7684" max="7684" width="13.5703125" style="951" bestFit="1" customWidth="1"/>
    <col min="7685" max="7685" width="13.5703125" style="951" customWidth="1"/>
    <col min="7686" max="7686" width="10.85546875" style="951" customWidth="1"/>
    <col min="7687" max="7687" width="13.7109375" style="951" customWidth="1"/>
    <col min="7688" max="7688" width="13.5703125" style="951" customWidth="1"/>
    <col min="7689" max="7689" width="11.85546875" style="951" customWidth="1"/>
    <col min="7690" max="7690" width="12" style="951" customWidth="1"/>
    <col min="7691" max="7692" width="13" style="951" customWidth="1"/>
    <col min="7693" max="7693" width="14.140625" style="951" customWidth="1"/>
    <col min="7694" max="7694" width="12" style="951" customWidth="1"/>
    <col min="7695" max="7937" width="9.140625" style="951"/>
    <col min="7938" max="7938" width="14.28515625" style="951" customWidth="1"/>
    <col min="7939" max="7939" width="18.42578125" style="951" customWidth="1"/>
    <col min="7940" max="7940" width="13.5703125" style="951" bestFit="1" customWidth="1"/>
    <col min="7941" max="7941" width="13.5703125" style="951" customWidth="1"/>
    <col min="7942" max="7942" width="10.85546875" style="951" customWidth="1"/>
    <col min="7943" max="7943" width="13.7109375" style="951" customWidth="1"/>
    <col min="7944" max="7944" width="13.5703125" style="951" customWidth="1"/>
    <col min="7945" max="7945" width="11.85546875" style="951" customWidth="1"/>
    <col min="7946" max="7946" width="12" style="951" customWidth="1"/>
    <col min="7947" max="7948" width="13" style="951" customWidth="1"/>
    <col min="7949" max="7949" width="14.140625" style="951" customWidth="1"/>
    <col min="7950" max="7950" width="12" style="951" customWidth="1"/>
    <col min="7951" max="8193" width="9.140625" style="951"/>
    <col min="8194" max="8194" width="14.28515625" style="951" customWidth="1"/>
    <col min="8195" max="8195" width="18.42578125" style="951" customWidth="1"/>
    <col min="8196" max="8196" width="13.5703125" style="951" bestFit="1" customWidth="1"/>
    <col min="8197" max="8197" width="13.5703125" style="951" customWidth="1"/>
    <col min="8198" max="8198" width="10.85546875" style="951" customWidth="1"/>
    <col min="8199" max="8199" width="13.7109375" style="951" customWidth="1"/>
    <col min="8200" max="8200" width="13.5703125" style="951" customWidth="1"/>
    <col min="8201" max="8201" width="11.85546875" style="951" customWidth="1"/>
    <col min="8202" max="8202" width="12" style="951" customWidth="1"/>
    <col min="8203" max="8204" width="13" style="951" customWidth="1"/>
    <col min="8205" max="8205" width="14.140625" style="951" customWidth="1"/>
    <col min="8206" max="8206" width="12" style="951" customWidth="1"/>
    <col min="8207" max="8449" width="9.140625" style="951"/>
    <col min="8450" max="8450" width="14.28515625" style="951" customWidth="1"/>
    <col min="8451" max="8451" width="18.42578125" style="951" customWidth="1"/>
    <col min="8452" max="8452" width="13.5703125" style="951" bestFit="1" customWidth="1"/>
    <col min="8453" max="8453" width="13.5703125" style="951" customWidth="1"/>
    <col min="8454" max="8454" width="10.85546875" style="951" customWidth="1"/>
    <col min="8455" max="8455" width="13.7109375" style="951" customWidth="1"/>
    <col min="8456" max="8456" width="13.5703125" style="951" customWidth="1"/>
    <col min="8457" max="8457" width="11.85546875" style="951" customWidth="1"/>
    <col min="8458" max="8458" width="12" style="951" customWidth="1"/>
    <col min="8459" max="8460" width="13" style="951" customWidth="1"/>
    <col min="8461" max="8461" width="14.140625" style="951" customWidth="1"/>
    <col min="8462" max="8462" width="12" style="951" customWidth="1"/>
    <col min="8463" max="8705" width="9.140625" style="951"/>
    <col min="8706" max="8706" width="14.28515625" style="951" customWidth="1"/>
    <col min="8707" max="8707" width="18.42578125" style="951" customWidth="1"/>
    <col min="8708" max="8708" width="13.5703125" style="951" bestFit="1" customWidth="1"/>
    <col min="8709" max="8709" width="13.5703125" style="951" customWidth="1"/>
    <col min="8710" max="8710" width="10.85546875" style="951" customWidth="1"/>
    <col min="8711" max="8711" width="13.7109375" style="951" customWidth="1"/>
    <col min="8712" max="8712" width="13.5703125" style="951" customWidth="1"/>
    <col min="8713" max="8713" width="11.85546875" style="951" customWidth="1"/>
    <col min="8714" max="8714" width="12" style="951" customWidth="1"/>
    <col min="8715" max="8716" width="13" style="951" customWidth="1"/>
    <col min="8717" max="8717" width="14.140625" style="951" customWidth="1"/>
    <col min="8718" max="8718" width="12" style="951" customWidth="1"/>
    <col min="8719" max="8961" width="9.140625" style="951"/>
    <col min="8962" max="8962" width="14.28515625" style="951" customWidth="1"/>
    <col min="8963" max="8963" width="18.42578125" style="951" customWidth="1"/>
    <col min="8964" max="8964" width="13.5703125" style="951" bestFit="1" customWidth="1"/>
    <col min="8965" max="8965" width="13.5703125" style="951" customWidth="1"/>
    <col min="8966" max="8966" width="10.85546875" style="951" customWidth="1"/>
    <col min="8967" max="8967" width="13.7109375" style="951" customWidth="1"/>
    <col min="8968" max="8968" width="13.5703125" style="951" customWidth="1"/>
    <col min="8969" max="8969" width="11.85546875" style="951" customWidth="1"/>
    <col min="8970" max="8970" width="12" style="951" customWidth="1"/>
    <col min="8971" max="8972" width="13" style="951" customWidth="1"/>
    <col min="8973" max="8973" width="14.140625" style="951" customWidth="1"/>
    <col min="8974" max="8974" width="12" style="951" customWidth="1"/>
    <col min="8975" max="9217" width="9.140625" style="951"/>
    <col min="9218" max="9218" width="14.28515625" style="951" customWidth="1"/>
    <col min="9219" max="9219" width="18.42578125" style="951" customWidth="1"/>
    <col min="9220" max="9220" width="13.5703125" style="951" bestFit="1" customWidth="1"/>
    <col min="9221" max="9221" width="13.5703125" style="951" customWidth="1"/>
    <col min="9222" max="9222" width="10.85546875" style="951" customWidth="1"/>
    <col min="9223" max="9223" width="13.7109375" style="951" customWidth="1"/>
    <col min="9224" max="9224" width="13.5703125" style="951" customWidth="1"/>
    <col min="9225" max="9225" width="11.85546875" style="951" customWidth="1"/>
    <col min="9226" max="9226" width="12" style="951" customWidth="1"/>
    <col min="9227" max="9228" width="13" style="951" customWidth="1"/>
    <col min="9229" max="9229" width="14.140625" style="951" customWidth="1"/>
    <col min="9230" max="9230" width="12" style="951" customWidth="1"/>
    <col min="9231" max="9473" width="9.140625" style="951"/>
    <col min="9474" max="9474" width="14.28515625" style="951" customWidth="1"/>
    <col min="9475" max="9475" width="18.42578125" style="951" customWidth="1"/>
    <col min="9476" max="9476" width="13.5703125" style="951" bestFit="1" customWidth="1"/>
    <col min="9477" max="9477" width="13.5703125" style="951" customWidth="1"/>
    <col min="9478" max="9478" width="10.85546875" style="951" customWidth="1"/>
    <col min="9479" max="9479" width="13.7109375" style="951" customWidth="1"/>
    <col min="9480" max="9480" width="13.5703125" style="951" customWidth="1"/>
    <col min="9481" max="9481" width="11.85546875" style="951" customWidth="1"/>
    <col min="9482" max="9482" width="12" style="951" customWidth="1"/>
    <col min="9483" max="9484" width="13" style="951" customWidth="1"/>
    <col min="9485" max="9485" width="14.140625" style="951" customWidth="1"/>
    <col min="9486" max="9486" width="12" style="951" customWidth="1"/>
    <col min="9487" max="9729" width="9.140625" style="951"/>
    <col min="9730" max="9730" width="14.28515625" style="951" customWidth="1"/>
    <col min="9731" max="9731" width="18.42578125" style="951" customWidth="1"/>
    <col min="9732" max="9732" width="13.5703125" style="951" bestFit="1" customWidth="1"/>
    <col min="9733" max="9733" width="13.5703125" style="951" customWidth="1"/>
    <col min="9734" max="9734" width="10.85546875" style="951" customWidth="1"/>
    <col min="9735" max="9735" width="13.7109375" style="951" customWidth="1"/>
    <col min="9736" max="9736" width="13.5703125" style="951" customWidth="1"/>
    <col min="9737" max="9737" width="11.85546875" style="951" customWidth="1"/>
    <col min="9738" max="9738" width="12" style="951" customWidth="1"/>
    <col min="9739" max="9740" width="13" style="951" customWidth="1"/>
    <col min="9741" max="9741" width="14.140625" style="951" customWidth="1"/>
    <col min="9742" max="9742" width="12" style="951" customWidth="1"/>
    <col min="9743" max="9985" width="9.140625" style="951"/>
    <col min="9986" max="9986" width="14.28515625" style="951" customWidth="1"/>
    <col min="9987" max="9987" width="18.42578125" style="951" customWidth="1"/>
    <col min="9988" max="9988" width="13.5703125" style="951" bestFit="1" customWidth="1"/>
    <col min="9989" max="9989" width="13.5703125" style="951" customWidth="1"/>
    <col min="9990" max="9990" width="10.85546875" style="951" customWidth="1"/>
    <col min="9991" max="9991" width="13.7109375" style="951" customWidth="1"/>
    <col min="9992" max="9992" width="13.5703125" style="951" customWidth="1"/>
    <col min="9993" max="9993" width="11.85546875" style="951" customWidth="1"/>
    <col min="9994" max="9994" width="12" style="951" customWidth="1"/>
    <col min="9995" max="9996" width="13" style="951" customWidth="1"/>
    <col min="9997" max="9997" width="14.140625" style="951" customWidth="1"/>
    <col min="9998" max="9998" width="12" style="951" customWidth="1"/>
    <col min="9999" max="10241" width="9.140625" style="951"/>
    <col min="10242" max="10242" width="14.28515625" style="951" customWidth="1"/>
    <col min="10243" max="10243" width="18.42578125" style="951" customWidth="1"/>
    <col min="10244" max="10244" width="13.5703125" style="951" bestFit="1" customWidth="1"/>
    <col min="10245" max="10245" width="13.5703125" style="951" customWidth="1"/>
    <col min="10246" max="10246" width="10.85546875" style="951" customWidth="1"/>
    <col min="10247" max="10247" width="13.7109375" style="951" customWidth="1"/>
    <col min="10248" max="10248" width="13.5703125" style="951" customWidth="1"/>
    <col min="10249" max="10249" width="11.85546875" style="951" customWidth="1"/>
    <col min="10250" max="10250" width="12" style="951" customWidth="1"/>
    <col min="10251" max="10252" width="13" style="951" customWidth="1"/>
    <col min="10253" max="10253" width="14.140625" style="951" customWidth="1"/>
    <col min="10254" max="10254" width="12" style="951" customWidth="1"/>
    <col min="10255" max="10497" width="9.140625" style="951"/>
    <col min="10498" max="10498" width="14.28515625" style="951" customWidth="1"/>
    <col min="10499" max="10499" width="18.42578125" style="951" customWidth="1"/>
    <col min="10500" max="10500" width="13.5703125" style="951" bestFit="1" customWidth="1"/>
    <col min="10501" max="10501" width="13.5703125" style="951" customWidth="1"/>
    <col min="10502" max="10502" width="10.85546875" style="951" customWidth="1"/>
    <col min="10503" max="10503" width="13.7109375" style="951" customWidth="1"/>
    <col min="10504" max="10504" width="13.5703125" style="951" customWidth="1"/>
    <col min="10505" max="10505" width="11.85546875" style="951" customWidth="1"/>
    <col min="10506" max="10506" width="12" style="951" customWidth="1"/>
    <col min="10507" max="10508" width="13" style="951" customWidth="1"/>
    <col min="10509" max="10509" width="14.140625" style="951" customWidth="1"/>
    <col min="10510" max="10510" width="12" style="951" customWidth="1"/>
    <col min="10511" max="10753" width="9.140625" style="951"/>
    <col min="10754" max="10754" width="14.28515625" style="951" customWidth="1"/>
    <col min="10755" max="10755" width="18.42578125" style="951" customWidth="1"/>
    <col min="10756" max="10756" width="13.5703125" style="951" bestFit="1" customWidth="1"/>
    <col min="10757" max="10757" width="13.5703125" style="951" customWidth="1"/>
    <col min="10758" max="10758" width="10.85546875" style="951" customWidth="1"/>
    <col min="10759" max="10759" width="13.7109375" style="951" customWidth="1"/>
    <col min="10760" max="10760" width="13.5703125" style="951" customWidth="1"/>
    <col min="10761" max="10761" width="11.85546875" style="951" customWidth="1"/>
    <col min="10762" max="10762" width="12" style="951" customWidth="1"/>
    <col min="10763" max="10764" width="13" style="951" customWidth="1"/>
    <col min="10765" max="10765" width="14.140625" style="951" customWidth="1"/>
    <col min="10766" max="10766" width="12" style="951" customWidth="1"/>
    <col min="10767" max="11009" width="9.140625" style="951"/>
    <col min="11010" max="11010" width="14.28515625" style="951" customWidth="1"/>
    <col min="11011" max="11011" width="18.42578125" style="951" customWidth="1"/>
    <col min="11012" max="11012" width="13.5703125" style="951" bestFit="1" customWidth="1"/>
    <col min="11013" max="11013" width="13.5703125" style="951" customWidth="1"/>
    <col min="11014" max="11014" width="10.85546875" style="951" customWidth="1"/>
    <col min="11015" max="11015" width="13.7109375" style="951" customWidth="1"/>
    <col min="11016" max="11016" width="13.5703125" style="951" customWidth="1"/>
    <col min="11017" max="11017" width="11.85546875" style="951" customWidth="1"/>
    <col min="11018" max="11018" width="12" style="951" customWidth="1"/>
    <col min="11019" max="11020" width="13" style="951" customWidth="1"/>
    <col min="11021" max="11021" width="14.140625" style="951" customWidth="1"/>
    <col min="11022" max="11022" width="12" style="951" customWidth="1"/>
    <col min="11023" max="11265" width="9.140625" style="951"/>
    <col min="11266" max="11266" width="14.28515625" style="951" customWidth="1"/>
    <col min="11267" max="11267" width="18.42578125" style="951" customWidth="1"/>
    <col min="11268" max="11268" width="13.5703125" style="951" bestFit="1" customWidth="1"/>
    <col min="11269" max="11269" width="13.5703125" style="951" customWidth="1"/>
    <col min="11270" max="11270" width="10.85546875" style="951" customWidth="1"/>
    <col min="11271" max="11271" width="13.7109375" style="951" customWidth="1"/>
    <col min="11272" max="11272" width="13.5703125" style="951" customWidth="1"/>
    <col min="11273" max="11273" width="11.85546875" style="951" customWidth="1"/>
    <col min="11274" max="11274" width="12" style="951" customWidth="1"/>
    <col min="11275" max="11276" width="13" style="951" customWidth="1"/>
    <col min="11277" max="11277" width="14.140625" style="951" customWidth="1"/>
    <col min="11278" max="11278" width="12" style="951" customWidth="1"/>
    <col min="11279" max="11521" width="9.140625" style="951"/>
    <col min="11522" max="11522" width="14.28515625" style="951" customWidth="1"/>
    <col min="11523" max="11523" width="18.42578125" style="951" customWidth="1"/>
    <col min="11524" max="11524" width="13.5703125" style="951" bestFit="1" customWidth="1"/>
    <col min="11525" max="11525" width="13.5703125" style="951" customWidth="1"/>
    <col min="11526" max="11526" width="10.85546875" style="951" customWidth="1"/>
    <col min="11527" max="11527" width="13.7109375" style="951" customWidth="1"/>
    <col min="11528" max="11528" width="13.5703125" style="951" customWidth="1"/>
    <col min="11529" max="11529" width="11.85546875" style="951" customWidth="1"/>
    <col min="11530" max="11530" width="12" style="951" customWidth="1"/>
    <col min="11531" max="11532" width="13" style="951" customWidth="1"/>
    <col min="11533" max="11533" width="14.140625" style="951" customWidth="1"/>
    <col min="11534" max="11534" width="12" style="951" customWidth="1"/>
    <col min="11535" max="11777" width="9.140625" style="951"/>
    <col min="11778" max="11778" width="14.28515625" style="951" customWidth="1"/>
    <col min="11779" max="11779" width="18.42578125" style="951" customWidth="1"/>
    <col min="11780" max="11780" width="13.5703125" style="951" bestFit="1" customWidth="1"/>
    <col min="11781" max="11781" width="13.5703125" style="951" customWidth="1"/>
    <col min="11782" max="11782" width="10.85546875" style="951" customWidth="1"/>
    <col min="11783" max="11783" width="13.7109375" style="951" customWidth="1"/>
    <col min="11784" max="11784" width="13.5703125" style="951" customWidth="1"/>
    <col min="11785" max="11785" width="11.85546875" style="951" customWidth="1"/>
    <col min="11786" max="11786" width="12" style="951" customWidth="1"/>
    <col min="11787" max="11788" width="13" style="951" customWidth="1"/>
    <col min="11789" max="11789" width="14.140625" style="951" customWidth="1"/>
    <col min="11790" max="11790" width="12" style="951" customWidth="1"/>
    <col min="11791" max="12033" width="9.140625" style="951"/>
    <col min="12034" max="12034" width="14.28515625" style="951" customWidth="1"/>
    <col min="12035" max="12035" width="18.42578125" style="951" customWidth="1"/>
    <col min="12036" max="12036" width="13.5703125" style="951" bestFit="1" customWidth="1"/>
    <col min="12037" max="12037" width="13.5703125" style="951" customWidth="1"/>
    <col min="12038" max="12038" width="10.85546875" style="951" customWidth="1"/>
    <col min="12039" max="12039" width="13.7109375" style="951" customWidth="1"/>
    <col min="12040" max="12040" width="13.5703125" style="951" customWidth="1"/>
    <col min="12041" max="12041" width="11.85546875" style="951" customWidth="1"/>
    <col min="12042" max="12042" width="12" style="951" customWidth="1"/>
    <col min="12043" max="12044" width="13" style="951" customWidth="1"/>
    <col min="12045" max="12045" width="14.140625" style="951" customWidth="1"/>
    <col min="12046" max="12046" width="12" style="951" customWidth="1"/>
    <col min="12047" max="12289" width="9.140625" style="951"/>
    <col min="12290" max="12290" width="14.28515625" style="951" customWidth="1"/>
    <col min="12291" max="12291" width="18.42578125" style="951" customWidth="1"/>
    <col min="12292" max="12292" width="13.5703125" style="951" bestFit="1" customWidth="1"/>
    <col min="12293" max="12293" width="13.5703125" style="951" customWidth="1"/>
    <col min="12294" max="12294" width="10.85546875" style="951" customWidth="1"/>
    <col min="12295" max="12295" width="13.7109375" style="951" customWidth="1"/>
    <col min="12296" max="12296" width="13.5703125" style="951" customWidth="1"/>
    <col min="12297" max="12297" width="11.85546875" style="951" customWidth="1"/>
    <col min="12298" max="12298" width="12" style="951" customWidth="1"/>
    <col min="12299" max="12300" width="13" style="951" customWidth="1"/>
    <col min="12301" max="12301" width="14.140625" style="951" customWidth="1"/>
    <col min="12302" max="12302" width="12" style="951" customWidth="1"/>
    <col min="12303" max="12545" width="9.140625" style="951"/>
    <col min="12546" max="12546" width="14.28515625" style="951" customWidth="1"/>
    <col min="12547" max="12547" width="18.42578125" style="951" customWidth="1"/>
    <col min="12548" max="12548" width="13.5703125" style="951" bestFit="1" customWidth="1"/>
    <col min="12549" max="12549" width="13.5703125" style="951" customWidth="1"/>
    <col min="12550" max="12550" width="10.85546875" style="951" customWidth="1"/>
    <col min="12551" max="12551" width="13.7109375" style="951" customWidth="1"/>
    <col min="12552" max="12552" width="13.5703125" style="951" customWidth="1"/>
    <col min="12553" max="12553" width="11.85546875" style="951" customWidth="1"/>
    <col min="12554" max="12554" width="12" style="951" customWidth="1"/>
    <col min="12555" max="12556" width="13" style="951" customWidth="1"/>
    <col min="12557" max="12557" width="14.140625" style="951" customWidth="1"/>
    <col min="12558" max="12558" width="12" style="951" customWidth="1"/>
    <col min="12559" max="12801" width="9.140625" style="951"/>
    <col min="12802" max="12802" width="14.28515625" style="951" customWidth="1"/>
    <col min="12803" max="12803" width="18.42578125" style="951" customWidth="1"/>
    <col min="12804" max="12804" width="13.5703125" style="951" bestFit="1" customWidth="1"/>
    <col min="12805" max="12805" width="13.5703125" style="951" customWidth="1"/>
    <col min="12806" max="12806" width="10.85546875" style="951" customWidth="1"/>
    <col min="12807" max="12807" width="13.7109375" style="951" customWidth="1"/>
    <col min="12808" max="12808" width="13.5703125" style="951" customWidth="1"/>
    <col min="12809" max="12809" width="11.85546875" style="951" customWidth="1"/>
    <col min="12810" max="12810" width="12" style="951" customWidth="1"/>
    <col min="12811" max="12812" width="13" style="951" customWidth="1"/>
    <col min="12813" max="12813" width="14.140625" style="951" customWidth="1"/>
    <col min="12814" max="12814" width="12" style="951" customWidth="1"/>
    <col min="12815" max="13057" width="9.140625" style="951"/>
    <col min="13058" max="13058" width="14.28515625" style="951" customWidth="1"/>
    <col min="13059" max="13059" width="18.42578125" style="951" customWidth="1"/>
    <col min="13060" max="13060" width="13.5703125" style="951" bestFit="1" customWidth="1"/>
    <col min="13061" max="13061" width="13.5703125" style="951" customWidth="1"/>
    <col min="13062" max="13062" width="10.85546875" style="951" customWidth="1"/>
    <col min="13063" max="13063" width="13.7109375" style="951" customWidth="1"/>
    <col min="13064" max="13064" width="13.5703125" style="951" customWidth="1"/>
    <col min="13065" max="13065" width="11.85546875" style="951" customWidth="1"/>
    <col min="13066" max="13066" width="12" style="951" customWidth="1"/>
    <col min="13067" max="13068" width="13" style="951" customWidth="1"/>
    <col min="13069" max="13069" width="14.140625" style="951" customWidth="1"/>
    <col min="13070" max="13070" width="12" style="951" customWidth="1"/>
    <col min="13071" max="13313" width="9.140625" style="951"/>
    <col min="13314" max="13314" width="14.28515625" style="951" customWidth="1"/>
    <col min="13315" max="13315" width="18.42578125" style="951" customWidth="1"/>
    <col min="13316" max="13316" width="13.5703125" style="951" bestFit="1" customWidth="1"/>
    <col min="13317" max="13317" width="13.5703125" style="951" customWidth="1"/>
    <col min="13318" max="13318" width="10.85546875" style="951" customWidth="1"/>
    <col min="13319" max="13319" width="13.7109375" style="951" customWidth="1"/>
    <col min="13320" max="13320" width="13.5703125" style="951" customWidth="1"/>
    <col min="13321" max="13321" width="11.85546875" style="951" customWidth="1"/>
    <col min="13322" max="13322" width="12" style="951" customWidth="1"/>
    <col min="13323" max="13324" width="13" style="951" customWidth="1"/>
    <col min="13325" max="13325" width="14.140625" style="951" customWidth="1"/>
    <col min="13326" max="13326" width="12" style="951" customWidth="1"/>
    <col min="13327" max="13569" width="9.140625" style="951"/>
    <col min="13570" max="13570" width="14.28515625" style="951" customWidth="1"/>
    <col min="13571" max="13571" width="18.42578125" style="951" customWidth="1"/>
    <col min="13572" max="13572" width="13.5703125" style="951" bestFit="1" customWidth="1"/>
    <col min="13573" max="13573" width="13.5703125" style="951" customWidth="1"/>
    <col min="13574" max="13574" width="10.85546875" style="951" customWidth="1"/>
    <col min="13575" max="13575" width="13.7109375" style="951" customWidth="1"/>
    <col min="13576" max="13576" width="13.5703125" style="951" customWidth="1"/>
    <col min="13577" max="13577" width="11.85546875" style="951" customWidth="1"/>
    <col min="13578" max="13578" width="12" style="951" customWidth="1"/>
    <col min="13579" max="13580" width="13" style="951" customWidth="1"/>
    <col min="13581" max="13581" width="14.140625" style="951" customWidth="1"/>
    <col min="13582" max="13582" width="12" style="951" customWidth="1"/>
    <col min="13583" max="13825" width="9.140625" style="951"/>
    <col min="13826" max="13826" width="14.28515625" style="951" customWidth="1"/>
    <col min="13827" max="13827" width="18.42578125" style="951" customWidth="1"/>
    <col min="13828" max="13828" width="13.5703125" style="951" bestFit="1" customWidth="1"/>
    <col min="13829" max="13829" width="13.5703125" style="951" customWidth="1"/>
    <col min="13830" max="13830" width="10.85546875" style="951" customWidth="1"/>
    <col min="13831" max="13831" width="13.7109375" style="951" customWidth="1"/>
    <col min="13832" max="13832" width="13.5703125" style="951" customWidth="1"/>
    <col min="13833" max="13833" width="11.85546875" style="951" customWidth="1"/>
    <col min="13834" max="13834" width="12" style="951" customWidth="1"/>
    <col min="13835" max="13836" width="13" style="951" customWidth="1"/>
    <col min="13837" max="13837" width="14.140625" style="951" customWidth="1"/>
    <col min="13838" max="13838" width="12" style="951" customWidth="1"/>
    <col min="13839" max="14081" width="9.140625" style="951"/>
    <col min="14082" max="14082" width="14.28515625" style="951" customWidth="1"/>
    <col min="14083" max="14083" width="18.42578125" style="951" customWidth="1"/>
    <col min="14084" max="14084" width="13.5703125" style="951" bestFit="1" customWidth="1"/>
    <col min="14085" max="14085" width="13.5703125" style="951" customWidth="1"/>
    <col min="14086" max="14086" width="10.85546875" style="951" customWidth="1"/>
    <col min="14087" max="14087" width="13.7109375" style="951" customWidth="1"/>
    <col min="14088" max="14088" width="13.5703125" style="951" customWidth="1"/>
    <col min="14089" max="14089" width="11.85546875" style="951" customWidth="1"/>
    <col min="14090" max="14090" width="12" style="951" customWidth="1"/>
    <col min="14091" max="14092" width="13" style="951" customWidth="1"/>
    <col min="14093" max="14093" width="14.140625" style="951" customWidth="1"/>
    <col min="14094" max="14094" width="12" style="951" customWidth="1"/>
    <col min="14095" max="14337" width="9.140625" style="951"/>
    <col min="14338" max="14338" width="14.28515625" style="951" customWidth="1"/>
    <col min="14339" max="14339" width="18.42578125" style="951" customWidth="1"/>
    <col min="14340" max="14340" width="13.5703125" style="951" bestFit="1" customWidth="1"/>
    <col min="14341" max="14341" width="13.5703125" style="951" customWidth="1"/>
    <col min="14342" max="14342" width="10.85546875" style="951" customWidth="1"/>
    <col min="14343" max="14343" width="13.7109375" style="951" customWidth="1"/>
    <col min="14344" max="14344" width="13.5703125" style="951" customWidth="1"/>
    <col min="14345" max="14345" width="11.85546875" style="951" customWidth="1"/>
    <col min="14346" max="14346" width="12" style="951" customWidth="1"/>
    <col min="14347" max="14348" width="13" style="951" customWidth="1"/>
    <col min="14349" max="14349" width="14.140625" style="951" customWidth="1"/>
    <col min="14350" max="14350" width="12" style="951" customWidth="1"/>
    <col min="14351" max="14593" width="9.140625" style="951"/>
    <col min="14594" max="14594" width="14.28515625" style="951" customWidth="1"/>
    <col min="14595" max="14595" width="18.42578125" style="951" customWidth="1"/>
    <col min="14596" max="14596" width="13.5703125" style="951" bestFit="1" customWidth="1"/>
    <col min="14597" max="14597" width="13.5703125" style="951" customWidth="1"/>
    <col min="14598" max="14598" width="10.85546875" style="951" customWidth="1"/>
    <col min="14599" max="14599" width="13.7109375" style="951" customWidth="1"/>
    <col min="14600" max="14600" width="13.5703125" style="951" customWidth="1"/>
    <col min="14601" max="14601" width="11.85546875" style="951" customWidth="1"/>
    <col min="14602" max="14602" width="12" style="951" customWidth="1"/>
    <col min="14603" max="14604" width="13" style="951" customWidth="1"/>
    <col min="14605" max="14605" width="14.140625" style="951" customWidth="1"/>
    <col min="14606" max="14606" width="12" style="951" customWidth="1"/>
    <col min="14607" max="14849" width="9.140625" style="951"/>
    <col min="14850" max="14850" width="14.28515625" style="951" customWidth="1"/>
    <col min="14851" max="14851" width="18.42578125" style="951" customWidth="1"/>
    <col min="14852" max="14852" width="13.5703125" style="951" bestFit="1" customWidth="1"/>
    <col min="14853" max="14853" width="13.5703125" style="951" customWidth="1"/>
    <col min="14854" max="14854" width="10.85546875" style="951" customWidth="1"/>
    <col min="14855" max="14855" width="13.7109375" style="951" customWidth="1"/>
    <col min="14856" max="14856" width="13.5703125" style="951" customWidth="1"/>
    <col min="14857" max="14857" width="11.85546875" style="951" customWidth="1"/>
    <col min="14858" max="14858" width="12" style="951" customWidth="1"/>
    <col min="14859" max="14860" width="13" style="951" customWidth="1"/>
    <col min="14861" max="14861" width="14.140625" style="951" customWidth="1"/>
    <col min="14862" max="14862" width="12" style="951" customWidth="1"/>
    <col min="14863" max="15105" width="9.140625" style="951"/>
    <col min="15106" max="15106" width="14.28515625" style="951" customWidth="1"/>
    <col min="15107" max="15107" width="18.42578125" style="951" customWidth="1"/>
    <col min="15108" max="15108" width="13.5703125" style="951" bestFit="1" customWidth="1"/>
    <col min="15109" max="15109" width="13.5703125" style="951" customWidth="1"/>
    <col min="15110" max="15110" width="10.85546875" style="951" customWidth="1"/>
    <col min="15111" max="15111" width="13.7109375" style="951" customWidth="1"/>
    <col min="15112" max="15112" width="13.5703125" style="951" customWidth="1"/>
    <col min="15113" max="15113" width="11.85546875" style="951" customWidth="1"/>
    <col min="15114" max="15114" width="12" style="951" customWidth="1"/>
    <col min="15115" max="15116" width="13" style="951" customWidth="1"/>
    <col min="15117" max="15117" width="14.140625" style="951" customWidth="1"/>
    <col min="15118" max="15118" width="12" style="951" customWidth="1"/>
    <col min="15119" max="15361" width="9.140625" style="951"/>
    <col min="15362" max="15362" width="14.28515625" style="951" customWidth="1"/>
    <col min="15363" max="15363" width="18.42578125" style="951" customWidth="1"/>
    <col min="15364" max="15364" width="13.5703125" style="951" bestFit="1" customWidth="1"/>
    <col min="15365" max="15365" width="13.5703125" style="951" customWidth="1"/>
    <col min="15366" max="15366" width="10.85546875" style="951" customWidth="1"/>
    <col min="15367" max="15367" width="13.7109375" style="951" customWidth="1"/>
    <col min="15368" max="15368" width="13.5703125" style="951" customWidth="1"/>
    <col min="15369" max="15369" width="11.85546875" style="951" customWidth="1"/>
    <col min="15370" max="15370" width="12" style="951" customWidth="1"/>
    <col min="15371" max="15372" width="13" style="951" customWidth="1"/>
    <col min="15373" max="15373" width="14.140625" style="951" customWidth="1"/>
    <col min="15374" max="15374" width="12" style="951" customWidth="1"/>
    <col min="15375" max="15617" width="9.140625" style="951"/>
    <col min="15618" max="15618" width="14.28515625" style="951" customWidth="1"/>
    <col min="15619" max="15619" width="18.42578125" style="951" customWidth="1"/>
    <col min="15620" max="15620" width="13.5703125" style="951" bestFit="1" customWidth="1"/>
    <col min="15621" max="15621" width="13.5703125" style="951" customWidth="1"/>
    <col min="15622" max="15622" width="10.85546875" style="951" customWidth="1"/>
    <col min="15623" max="15623" width="13.7109375" style="951" customWidth="1"/>
    <col min="15624" max="15624" width="13.5703125" style="951" customWidth="1"/>
    <col min="15625" max="15625" width="11.85546875" style="951" customWidth="1"/>
    <col min="15626" max="15626" width="12" style="951" customWidth="1"/>
    <col min="15627" max="15628" width="13" style="951" customWidth="1"/>
    <col min="15629" max="15629" width="14.140625" style="951" customWidth="1"/>
    <col min="15630" max="15630" width="12" style="951" customWidth="1"/>
    <col min="15631" max="15873" width="9.140625" style="951"/>
    <col min="15874" max="15874" width="14.28515625" style="951" customWidth="1"/>
    <col min="15875" max="15875" width="18.42578125" style="951" customWidth="1"/>
    <col min="15876" max="15876" width="13.5703125" style="951" bestFit="1" customWidth="1"/>
    <col min="15877" max="15877" width="13.5703125" style="951" customWidth="1"/>
    <col min="15878" max="15878" width="10.85546875" style="951" customWidth="1"/>
    <col min="15879" max="15879" width="13.7109375" style="951" customWidth="1"/>
    <col min="15880" max="15880" width="13.5703125" style="951" customWidth="1"/>
    <col min="15881" max="15881" width="11.85546875" style="951" customWidth="1"/>
    <col min="15882" max="15882" width="12" style="951" customWidth="1"/>
    <col min="15883" max="15884" width="13" style="951" customWidth="1"/>
    <col min="15885" max="15885" width="14.140625" style="951" customWidth="1"/>
    <col min="15886" max="15886" width="12" style="951" customWidth="1"/>
    <col min="15887" max="16129" width="9.140625" style="951"/>
    <col min="16130" max="16130" width="14.28515625" style="951" customWidth="1"/>
    <col min="16131" max="16131" width="18.42578125" style="951" customWidth="1"/>
    <col min="16132" max="16132" width="13.5703125" style="951" bestFit="1" customWidth="1"/>
    <col min="16133" max="16133" width="13.5703125" style="951" customWidth="1"/>
    <col min="16134" max="16134" width="10.85546875" style="951" customWidth="1"/>
    <col min="16135" max="16135" width="13.7109375" style="951" customWidth="1"/>
    <col min="16136" max="16136" width="13.5703125" style="951" customWidth="1"/>
    <col min="16137" max="16137" width="11.85546875" style="951" customWidth="1"/>
    <col min="16138" max="16138" width="12" style="951" customWidth="1"/>
    <col min="16139" max="16140" width="13" style="951" customWidth="1"/>
    <col min="16141" max="16141" width="14.140625" style="951" customWidth="1"/>
    <col min="16142" max="16142" width="12" style="951" customWidth="1"/>
    <col min="16143" max="16384" width="9.140625" style="951"/>
  </cols>
  <sheetData>
    <row r="1" spans="1:20" x14ac:dyDescent="0.2">
      <c r="B1" s="1012" t="s">
        <v>343</v>
      </c>
      <c r="C1" s="1012"/>
      <c r="D1" s="1012"/>
      <c r="E1" s="1012"/>
      <c r="F1" s="1012"/>
      <c r="G1" s="1012"/>
      <c r="H1" s="1012"/>
      <c r="I1" s="1012"/>
      <c r="J1" s="1012"/>
      <c r="K1" s="1012"/>
      <c r="L1" s="1012"/>
      <c r="M1" s="1012"/>
    </row>
    <row r="2" spans="1:20" x14ac:dyDescent="0.2">
      <c r="B2" s="953" t="s">
        <v>1</v>
      </c>
      <c r="C2" s="953"/>
      <c r="D2" s="953"/>
      <c r="E2" s="953"/>
      <c r="F2" s="953"/>
      <c r="G2" s="953"/>
      <c r="H2" s="953"/>
      <c r="I2" s="953"/>
      <c r="J2" s="953"/>
      <c r="K2" s="953"/>
      <c r="L2" s="953"/>
      <c r="M2" s="953"/>
    </row>
    <row r="3" spans="1:20" x14ac:dyDescent="0.2">
      <c r="B3" s="1013" t="s">
        <v>344</v>
      </c>
      <c r="C3" s="1013"/>
      <c r="D3" s="1013"/>
      <c r="E3" s="1013"/>
      <c r="F3" s="1013"/>
      <c r="G3" s="1013"/>
      <c r="H3" s="1013"/>
      <c r="I3" s="1013"/>
      <c r="J3" s="1013"/>
      <c r="K3" s="1013"/>
      <c r="L3" s="1013"/>
      <c r="M3" s="1013"/>
    </row>
    <row r="4" spans="1:20" x14ac:dyDescent="0.2">
      <c r="B4" s="953" t="s">
        <v>3</v>
      </c>
      <c r="C4" s="953"/>
      <c r="D4" s="953"/>
      <c r="E4" s="953"/>
      <c r="F4" s="953"/>
      <c r="G4" s="953"/>
      <c r="H4" s="953"/>
      <c r="I4" s="953"/>
      <c r="J4" s="953"/>
      <c r="K4" s="953"/>
      <c r="L4" s="953"/>
      <c r="M4" s="953"/>
    </row>
    <row r="5" spans="1:20" x14ac:dyDescent="0.2">
      <c r="A5" s="952"/>
      <c r="B5" s="953" t="s">
        <v>4</v>
      </c>
      <c r="C5" s="953"/>
      <c r="D5" s="953"/>
      <c r="E5" s="953"/>
      <c r="F5" s="953"/>
      <c r="G5" s="953"/>
      <c r="H5" s="953"/>
      <c r="I5" s="953"/>
      <c r="J5" s="953"/>
      <c r="K5" s="953"/>
      <c r="L5" s="953"/>
      <c r="M5" s="953"/>
      <c r="N5" s="952"/>
      <c r="O5" s="952"/>
      <c r="P5" s="952"/>
      <c r="Q5" s="952"/>
      <c r="R5" s="952"/>
      <c r="S5" s="952"/>
      <c r="T5" s="952"/>
    </row>
    <row r="6" spans="1:20" ht="8.1" customHeight="1" x14ac:dyDescent="0.2">
      <c r="B6" s="950"/>
      <c r="C6" s="950"/>
      <c r="D6" s="950"/>
      <c r="E6" s="1014"/>
      <c r="F6" s="1015"/>
      <c r="G6" s="1015"/>
      <c r="H6" s="1014"/>
      <c r="I6" s="1016"/>
      <c r="J6" s="1016"/>
    </row>
    <row r="7" spans="1:20" ht="38.25" x14ac:dyDescent="0.2">
      <c r="C7" s="958" t="s">
        <v>5</v>
      </c>
      <c r="D7" s="958" t="s">
        <v>6</v>
      </c>
      <c r="E7" s="959" t="s">
        <v>7</v>
      </c>
      <c r="F7" s="960" t="s">
        <v>8</v>
      </c>
      <c r="G7" s="960" t="s">
        <v>9</v>
      </c>
      <c r="H7" s="959" t="s">
        <v>10</v>
      </c>
      <c r="I7" s="961" t="s">
        <v>11</v>
      </c>
      <c r="J7" s="962" t="s">
        <v>12</v>
      </c>
      <c r="K7" s="960" t="s">
        <v>13</v>
      </c>
      <c r="L7" s="963" t="s">
        <v>14</v>
      </c>
      <c r="M7" s="964" t="s">
        <v>15</v>
      </c>
    </row>
    <row r="8" spans="1:20" x14ac:dyDescent="0.2">
      <c r="A8" s="965" t="s">
        <v>16</v>
      </c>
      <c r="B8" s="966"/>
      <c r="C8" s="967">
        <v>180424</v>
      </c>
      <c r="D8" s="967">
        <v>181018.47698999933</v>
      </c>
      <c r="E8" s="968">
        <v>0.99671593198721131</v>
      </c>
      <c r="F8" s="969">
        <v>1459.160065</v>
      </c>
      <c r="G8" s="969">
        <v>1377.7266160587326</v>
      </c>
      <c r="H8" s="968">
        <v>1.059107117473149</v>
      </c>
      <c r="I8" s="970">
        <v>48664735.202479742</v>
      </c>
      <c r="J8" s="971">
        <v>1</v>
      </c>
      <c r="K8" s="969">
        <v>1722217.9108762264</v>
      </c>
      <c r="L8" s="971">
        <v>1</v>
      </c>
      <c r="M8" s="972">
        <v>1</v>
      </c>
    </row>
    <row r="9" spans="1:20" x14ac:dyDescent="0.2">
      <c r="B9" s="973"/>
      <c r="C9" s="974"/>
      <c r="D9" s="974"/>
      <c r="E9" s="975"/>
      <c r="F9" s="976"/>
      <c r="G9" s="976"/>
      <c r="H9" s="975"/>
      <c r="I9" s="977"/>
      <c r="J9" s="978"/>
      <c r="K9" s="976"/>
      <c r="L9" s="975"/>
      <c r="M9" s="975"/>
    </row>
    <row r="10" spans="1:20" x14ac:dyDescent="0.2">
      <c r="A10" s="950" t="s">
        <v>17</v>
      </c>
      <c r="B10" s="979" t="s">
        <v>345</v>
      </c>
      <c r="C10" s="980">
        <v>22696</v>
      </c>
      <c r="D10" s="980">
        <v>19123.538649999486</v>
      </c>
      <c r="E10" s="981">
        <v>1.1868096389158922</v>
      </c>
      <c r="F10" s="982">
        <v>179.48284000000001</v>
      </c>
      <c r="G10" s="982">
        <v>167.62216880054942</v>
      </c>
      <c r="H10" s="981">
        <v>1.0707583685637869</v>
      </c>
      <c r="I10" s="983">
        <v>13729417.262979871</v>
      </c>
      <c r="J10" s="984">
        <v>0.28212251039393882</v>
      </c>
      <c r="K10" s="982">
        <v>404182.26270259375</v>
      </c>
      <c r="L10" s="981">
        <v>0.23468706262435682</v>
      </c>
      <c r="M10" s="985">
        <v>0.12166576942533587</v>
      </c>
    </row>
    <row r="11" spans="1:20" x14ac:dyDescent="0.2">
      <c r="B11" s="986" t="s">
        <v>346</v>
      </c>
      <c r="C11" s="974">
        <v>19268</v>
      </c>
      <c r="D11" s="974">
        <v>24465.84176999901</v>
      </c>
      <c r="E11" s="975">
        <v>0.78754698821060753</v>
      </c>
      <c r="F11" s="987">
        <v>201.05846299999999</v>
      </c>
      <c r="G11" s="987">
        <v>193.2766334980501</v>
      </c>
      <c r="H11" s="975">
        <v>1.0402626502806323</v>
      </c>
      <c r="I11" s="977">
        <v>12117999.560499948</v>
      </c>
      <c r="J11" s="978">
        <v>0.24900987357848536</v>
      </c>
      <c r="K11" s="987">
        <v>464943.97542680922</v>
      </c>
      <c r="L11" s="975">
        <v>0.26996814543071423</v>
      </c>
      <c r="M11" s="988">
        <v>0.14028663687354601</v>
      </c>
    </row>
    <row r="12" spans="1:20" x14ac:dyDescent="0.2">
      <c r="B12" s="986" t="s">
        <v>347</v>
      </c>
      <c r="C12" s="974">
        <v>19236</v>
      </c>
      <c r="D12" s="974">
        <v>19196.910869999268</v>
      </c>
      <c r="E12" s="975">
        <v>1.0020362197993959</v>
      </c>
      <c r="F12" s="987">
        <v>205.13427100000001</v>
      </c>
      <c r="G12" s="987">
        <v>199.17268278859694</v>
      </c>
      <c r="H12" s="975">
        <v>1.0299317563429655</v>
      </c>
      <c r="I12" s="977">
        <v>8408837.899909908</v>
      </c>
      <c r="J12" s="978">
        <v>0.17279119808056473</v>
      </c>
      <c r="K12" s="987">
        <v>340972.26324563642</v>
      </c>
      <c r="L12" s="975">
        <v>0.19798439041442831</v>
      </c>
      <c r="M12" s="988">
        <v>0.14456618640232971</v>
      </c>
    </row>
    <row r="13" spans="1:20" x14ac:dyDescent="0.2">
      <c r="B13" s="989" t="s">
        <v>21</v>
      </c>
      <c r="C13" s="990">
        <v>119224</v>
      </c>
      <c r="D13" s="990">
        <v>118232.18570000156</v>
      </c>
      <c r="E13" s="991">
        <v>1.0083886996939653</v>
      </c>
      <c r="F13" s="992">
        <v>873.48449100000005</v>
      </c>
      <c r="G13" s="992">
        <v>817.65513097153121</v>
      </c>
      <c r="H13" s="991">
        <v>1.0682798381783929</v>
      </c>
      <c r="I13" s="993">
        <v>14408480.479090022</v>
      </c>
      <c r="J13" s="994">
        <v>0.29607641794701123</v>
      </c>
      <c r="K13" s="992">
        <v>512119.40950116946</v>
      </c>
      <c r="L13" s="991">
        <v>0.29736040153050064</v>
      </c>
      <c r="M13" s="995">
        <v>0.59348140729878829</v>
      </c>
    </row>
    <row r="14" spans="1:20" x14ac:dyDescent="0.2">
      <c r="B14" s="973"/>
      <c r="C14" s="974"/>
      <c r="D14" s="974"/>
      <c r="E14" s="975"/>
      <c r="F14" s="976"/>
      <c r="G14" s="976"/>
      <c r="H14" s="975"/>
      <c r="I14" s="977"/>
      <c r="J14" s="978"/>
      <c r="K14" s="976"/>
      <c r="L14" s="975"/>
      <c r="M14" s="975"/>
    </row>
    <row r="15" spans="1:20" x14ac:dyDescent="0.2">
      <c r="A15" s="950" t="s">
        <v>31</v>
      </c>
      <c r="B15" s="996" t="s">
        <v>32</v>
      </c>
      <c r="C15" s="980">
        <v>133790</v>
      </c>
      <c r="D15" s="980">
        <v>136125.60348000456</v>
      </c>
      <c r="E15" s="981">
        <v>0.9828422910878214</v>
      </c>
      <c r="F15" s="982">
        <v>1107.515609</v>
      </c>
      <c r="G15" s="982">
        <v>1027.9100870025386</v>
      </c>
      <c r="H15" s="981">
        <v>1.0774440517746031</v>
      </c>
      <c r="I15" s="983">
        <v>26929373.617809966</v>
      </c>
      <c r="J15" s="984">
        <v>0.55336525526677038</v>
      </c>
      <c r="K15" s="982">
        <v>901872.09332787688</v>
      </c>
      <c r="L15" s="981">
        <v>0.52366897802672419</v>
      </c>
      <c r="M15" s="985">
        <v>0.74609147781661334</v>
      </c>
      <c r="O15" s="997"/>
    </row>
    <row r="16" spans="1:20" x14ac:dyDescent="0.2">
      <c r="B16" s="998" t="s">
        <v>33</v>
      </c>
      <c r="C16" s="990">
        <v>46634</v>
      </c>
      <c r="D16" s="990">
        <v>44892.873509998295</v>
      </c>
      <c r="E16" s="991">
        <v>1.0387840285967422</v>
      </c>
      <c r="F16" s="992">
        <v>351.64445599999999</v>
      </c>
      <c r="G16" s="992">
        <v>349.81652905618989</v>
      </c>
      <c r="H16" s="991">
        <v>1.0052253875731427</v>
      </c>
      <c r="I16" s="993">
        <v>21735361.584669743</v>
      </c>
      <c r="J16" s="994">
        <v>0.44663474473322973</v>
      </c>
      <c r="K16" s="992">
        <v>820345.8175483559</v>
      </c>
      <c r="L16" s="991">
        <v>0.47633102197327576</v>
      </c>
      <c r="M16" s="995">
        <v>0.25390852218338661</v>
      </c>
    </row>
    <row r="17" spans="1:15" x14ac:dyDescent="0.2">
      <c r="B17" s="973"/>
      <c r="C17" s="974"/>
      <c r="D17" s="974"/>
      <c r="E17" s="975"/>
      <c r="F17" s="999"/>
      <c r="G17" s="999"/>
      <c r="H17" s="975"/>
      <c r="I17" s="977"/>
      <c r="J17" s="978"/>
      <c r="K17" s="976"/>
      <c r="L17" s="975"/>
      <c r="M17" s="975"/>
    </row>
    <row r="18" spans="1:15" x14ac:dyDescent="0.2">
      <c r="A18" s="950" t="s">
        <v>34</v>
      </c>
      <c r="B18" s="1000" t="s">
        <v>35</v>
      </c>
      <c r="C18" s="980">
        <v>299</v>
      </c>
      <c r="D18" s="980">
        <v>216.01534000000075</v>
      </c>
      <c r="E18" s="981">
        <v>1.3841609581986121</v>
      </c>
      <c r="F18" s="982">
        <v>13.54453</v>
      </c>
      <c r="G18" s="982">
        <v>15.13447876367</v>
      </c>
      <c r="H18" s="981">
        <v>0.89494525787788359</v>
      </c>
      <c r="I18" s="983">
        <v>1430880.9243800107</v>
      </c>
      <c r="J18" s="984">
        <v>2.9402829758068703E-2</v>
      </c>
      <c r="K18" s="982">
        <v>101299.95059261321</v>
      </c>
      <c r="L18" s="981">
        <v>5.8819473396995926E-2</v>
      </c>
      <c r="M18" s="985">
        <v>1.0985110244124709E-2</v>
      </c>
      <c r="O18" s="997"/>
    </row>
    <row r="19" spans="1:15" x14ac:dyDescent="0.2">
      <c r="B19" s="1001" t="s">
        <v>79</v>
      </c>
      <c r="C19" s="974">
        <v>188</v>
      </c>
      <c r="D19" s="974">
        <v>176.8642000000043</v>
      </c>
      <c r="E19" s="975">
        <v>1.0629624310629027</v>
      </c>
      <c r="F19" s="987">
        <v>11.260726999999999</v>
      </c>
      <c r="G19" s="987">
        <v>12.597682176639941</v>
      </c>
      <c r="H19" s="975">
        <v>0.89387292377330529</v>
      </c>
      <c r="I19" s="977">
        <v>1231999.8782599883</v>
      </c>
      <c r="J19" s="978">
        <v>2.5316070726245438E-2</v>
      </c>
      <c r="K19" s="987">
        <v>88316.045715311469</v>
      </c>
      <c r="L19" s="975">
        <v>5.1280412982337986E-2</v>
      </c>
      <c r="M19" s="988">
        <v>9.1438185412126387E-3</v>
      </c>
    </row>
    <row r="20" spans="1:15" x14ac:dyDescent="0.2">
      <c r="B20" s="1001" t="s">
        <v>80</v>
      </c>
      <c r="C20" s="974">
        <v>168</v>
      </c>
      <c r="D20" s="974">
        <v>166.84755000000402</v>
      </c>
      <c r="E20" s="975">
        <v>1.0069072036118958</v>
      </c>
      <c r="F20" s="987">
        <v>12.801207</v>
      </c>
      <c r="G20" s="987">
        <v>11.879011368780017</v>
      </c>
      <c r="H20" s="975">
        <v>1.0776323553021983</v>
      </c>
      <c r="I20" s="977">
        <v>1110043.1839600017</v>
      </c>
      <c r="J20" s="978">
        <v>2.2810011794812648E-2</v>
      </c>
      <c r="K20" s="987">
        <v>78123.296314093459</v>
      </c>
      <c r="L20" s="975">
        <v>4.5362027546413532E-2</v>
      </c>
      <c r="M20" s="988">
        <v>8.6221832621354074E-3</v>
      </c>
    </row>
    <row r="21" spans="1:15" x14ac:dyDescent="0.2">
      <c r="B21" s="1001" t="s">
        <v>36</v>
      </c>
      <c r="C21" s="974">
        <v>359</v>
      </c>
      <c r="D21" s="974">
        <v>342.6020200000018</v>
      </c>
      <c r="E21" s="975">
        <v>1.0478630569662086</v>
      </c>
      <c r="F21" s="987">
        <v>27.23462</v>
      </c>
      <c r="G21" s="987">
        <v>24.079660814550099</v>
      </c>
      <c r="H21" s="975">
        <v>1.1310217452707441</v>
      </c>
      <c r="I21" s="977">
        <v>2018172.5631300027</v>
      </c>
      <c r="J21" s="978">
        <v>4.1470945125519916E-2</v>
      </c>
      <c r="K21" s="987">
        <v>136769.77998534276</v>
      </c>
      <c r="L21" s="975">
        <v>7.9414909763514493E-2</v>
      </c>
      <c r="M21" s="988">
        <v>1.7477822184661682E-2</v>
      </c>
    </row>
    <row r="22" spans="1:15" x14ac:dyDescent="0.2">
      <c r="B22" s="1001" t="s">
        <v>37</v>
      </c>
      <c r="C22" s="974">
        <v>1296</v>
      </c>
      <c r="D22" s="974">
        <v>1123.2261000000312</v>
      </c>
      <c r="E22" s="975">
        <v>1.153819342338968</v>
      </c>
      <c r="F22" s="987">
        <v>68.780783</v>
      </c>
      <c r="G22" s="987">
        <v>68.299622121679647</v>
      </c>
      <c r="H22" s="975">
        <v>1.0070448541788874</v>
      </c>
      <c r="I22" s="977">
        <v>4838114.5526800239</v>
      </c>
      <c r="J22" s="978">
        <v>9.9417258360700492E-2</v>
      </c>
      <c r="K22" s="987">
        <v>280899.58600353793</v>
      </c>
      <c r="L22" s="975">
        <v>0.16310339372827964</v>
      </c>
      <c r="M22" s="988">
        <v>4.9574147240520665E-2</v>
      </c>
    </row>
    <row r="23" spans="1:15" x14ac:dyDescent="0.2">
      <c r="B23" s="1001" t="s">
        <v>38</v>
      </c>
      <c r="C23" s="974">
        <v>2061</v>
      </c>
      <c r="D23" s="974">
        <v>1730.2797500000306</v>
      </c>
      <c r="E23" s="975">
        <v>1.1911368667407474</v>
      </c>
      <c r="F23" s="987">
        <v>92.432766999999998</v>
      </c>
      <c r="G23" s="987">
        <v>89.704097789689797</v>
      </c>
      <c r="H23" s="975">
        <v>1.0304185569839579</v>
      </c>
      <c r="I23" s="977">
        <v>5067205.6136200037</v>
      </c>
      <c r="J23" s="978">
        <v>0.10412479575891705</v>
      </c>
      <c r="K23" s="987">
        <v>249847.75963665399</v>
      </c>
      <c r="L23" s="975">
        <v>0.14507325586315567</v>
      </c>
      <c r="M23" s="988">
        <v>6.5110230682997872E-2</v>
      </c>
    </row>
    <row r="24" spans="1:15" x14ac:dyDescent="0.2">
      <c r="B24" s="1002" t="s">
        <v>39</v>
      </c>
      <c r="C24" s="974">
        <v>3538</v>
      </c>
      <c r="D24" s="974">
        <v>3107.5670000000368</v>
      </c>
      <c r="E24" s="975">
        <v>1.1385112533374044</v>
      </c>
      <c r="F24" s="987">
        <v>137.22266999999999</v>
      </c>
      <c r="G24" s="987">
        <v>144.38589139317011</v>
      </c>
      <c r="H24" s="975">
        <v>0.9503883563411033</v>
      </c>
      <c r="I24" s="977">
        <v>5571476.6765300203</v>
      </c>
      <c r="J24" s="978">
        <v>0.11448694117719355</v>
      </c>
      <c r="K24" s="987">
        <v>256350.7152845262</v>
      </c>
      <c r="L24" s="975">
        <v>0.14884917504667158</v>
      </c>
      <c r="M24" s="988">
        <v>0.10480010309027481</v>
      </c>
    </row>
    <row r="25" spans="1:15" x14ac:dyDescent="0.2">
      <c r="B25" s="1001" t="s">
        <v>40</v>
      </c>
      <c r="C25" s="974">
        <v>5205</v>
      </c>
      <c r="D25" s="974">
        <v>4139.9803400000428</v>
      </c>
      <c r="E25" s="975">
        <v>1.2572523472418098</v>
      </c>
      <c r="F25" s="987">
        <v>200.266929</v>
      </c>
      <c r="G25" s="987">
        <v>178.67771455163921</v>
      </c>
      <c r="H25" s="975">
        <v>1.120827684093314</v>
      </c>
      <c r="I25" s="977">
        <v>5722658.3383399863</v>
      </c>
      <c r="J25" s="978">
        <v>0.11759353697353236</v>
      </c>
      <c r="K25" s="987">
        <v>245848.26316083813</v>
      </c>
      <c r="L25" s="975">
        <v>0.14275096177333224</v>
      </c>
      <c r="M25" s="988">
        <v>0.12969025383481653</v>
      </c>
    </row>
    <row r="26" spans="1:15" x14ac:dyDescent="0.2">
      <c r="B26" s="998" t="s">
        <v>168</v>
      </c>
      <c r="C26" s="990">
        <v>167310</v>
      </c>
      <c r="D26" s="990">
        <v>170015.09469000221</v>
      </c>
      <c r="E26" s="991">
        <v>0.98408909106021114</v>
      </c>
      <c r="F26" s="992">
        <v>895.61583199999995</v>
      </c>
      <c r="G26" s="992">
        <v>832.96845707890884</v>
      </c>
      <c r="H26" s="991">
        <v>1.0752097806209684</v>
      </c>
      <c r="I26" s="993">
        <v>21674183.471579902</v>
      </c>
      <c r="J26" s="994">
        <v>0.44537761032500994</v>
      </c>
      <c r="K26" s="992">
        <v>284762.51418329426</v>
      </c>
      <c r="L26" s="991">
        <v>0.16534638989929903</v>
      </c>
      <c r="M26" s="995">
        <v>0.60459633091925558</v>
      </c>
    </row>
    <row r="27" spans="1:15" x14ac:dyDescent="0.2">
      <c r="B27" s="973"/>
      <c r="C27" s="974"/>
      <c r="D27" s="974"/>
      <c r="E27" s="975"/>
      <c r="F27" s="999"/>
      <c r="G27" s="999"/>
      <c r="H27" s="975"/>
      <c r="I27" s="977"/>
      <c r="J27" s="978"/>
      <c r="K27" s="976"/>
      <c r="L27" s="975"/>
      <c r="M27" s="975"/>
    </row>
    <row r="28" spans="1:15" x14ac:dyDescent="0.2">
      <c r="A28" s="950" t="s">
        <v>41</v>
      </c>
      <c r="B28" s="1003" t="s">
        <v>42</v>
      </c>
      <c r="C28" s="980">
        <v>145640</v>
      </c>
      <c r="D28" s="980">
        <v>150784.44087000133</v>
      </c>
      <c r="E28" s="981">
        <v>0.96588215043728154</v>
      </c>
      <c r="F28" s="982">
        <v>373.09773300000001</v>
      </c>
      <c r="G28" s="982">
        <v>342.86762128491046</v>
      </c>
      <c r="H28" s="981">
        <v>1.0881684645572567</v>
      </c>
      <c r="I28" s="983">
        <v>14895228.859219983</v>
      </c>
      <c r="J28" s="984">
        <v>0.30607849394937048</v>
      </c>
      <c r="K28" s="982">
        <v>50263.798660502274</v>
      </c>
      <c r="L28" s="981">
        <v>2.918550454218052E-2</v>
      </c>
      <c r="M28" s="985">
        <v>0.24886477279923197</v>
      </c>
      <c r="O28" s="997"/>
    </row>
    <row r="29" spans="1:15" x14ac:dyDescent="0.2">
      <c r="B29" s="1004" t="s">
        <v>43</v>
      </c>
      <c r="C29" s="974">
        <v>20940</v>
      </c>
      <c r="D29" s="974">
        <v>17575.744869999857</v>
      </c>
      <c r="E29" s="975">
        <v>1.1914146543935449</v>
      </c>
      <c r="F29" s="987">
        <v>285.97149899999999</v>
      </c>
      <c r="G29" s="987">
        <v>243.96007217559006</v>
      </c>
      <c r="H29" s="975">
        <v>1.1722061583674734</v>
      </c>
      <c r="I29" s="977">
        <v>11858353.529519936</v>
      </c>
      <c r="J29" s="978">
        <v>0.2436744694115921</v>
      </c>
      <c r="K29" s="987">
        <v>166088.61901051714</v>
      </c>
      <c r="L29" s="975">
        <v>9.643879439508124E-2</v>
      </c>
      <c r="M29" s="988">
        <v>0.1770743697131206</v>
      </c>
    </row>
    <row r="30" spans="1:15" x14ac:dyDescent="0.2">
      <c r="B30" s="1004" t="s">
        <v>44</v>
      </c>
      <c r="C30" s="974">
        <v>7888</v>
      </c>
      <c r="D30" s="974">
        <v>6967.5756499999234</v>
      </c>
      <c r="E30" s="975">
        <v>1.1321010917190524</v>
      </c>
      <c r="F30" s="987">
        <v>235.93959100000001</v>
      </c>
      <c r="G30" s="987">
        <v>213.88555356052998</v>
      </c>
      <c r="H30" s="975">
        <v>1.1031113933238539</v>
      </c>
      <c r="I30" s="977">
        <v>10796325.766760012</v>
      </c>
      <c r="J30" s="978">
        <v>0.221851115018701</v>
      </c>
      <c r="K30" s="987">
        <v>308493.68089447106</v>
      </c>
      <c r="L30" s="975">
        <v>0.17912581151680118</v>
      </c>
      <c r="M30" s="988">
        <v>0.15524527948250982</v>
      </c>
    </row>
    <row r="31" spans="1:15" x14ac:dyDescent="0.2">
      <c r="B31" s="1004" t="s">
        <v>45</v>
      </c>
      <c r="C31" s="974">
        <v>4100</v>
      </c>
      <c r="D31" s="974">
        <v>3734.7254500000909</v>
      </c>
      <c r="E31" s="975">
        <v>1.0978049269993595</v>
      </c>
      <c r="F31" s="987">
        <v>239.609714</v>
      </c>
      <c r="G31" s="987">
        <v>221.98658309709921</v>
      </c>
      <c r="H31" s="975">
        <v>1.0793882704847628</v>
      </c>
      <c r="I31" s="977">
        <v>6867689.720270019</v>
      </c>
      <c r="J31" s="978">
        <v>0.14112251287704611</v>
      </c>
      <c r="K31" s="987">
        <v>390195.66436082678</v>
      </c>
      <c r="L31" s="975">
        <v>0.2265657916438156</v>
      </c>
      <c r="M31" s="988">
        <v>0.1611252773297924</v>
      </c>
    </row>
    <row r="32" spans="1:15" x14ac:dyDescent="0.2">
      <c r="B32" s="1004" t="s">
        <v>46</v>
      </c>
      <c r="C32" s="974">
        <v>1590</v>
      </c>
      <c r="D32" s="974">
        <v>1627.0556500000387</v>
      </c>
      <c r="E32" s="975">
        <v>0.97722533338055295</v>
      </c>
      <c r="F32" s="987">
        <v>197.62150399999999</v>
      </c>
      <c r="G32" s="987">
        <v>207.05966597264006</v>
      </c>
      <c r="H32" s="975">
        <v>0.95441815320088852</v>
      </c>
      <c r="I32" s="977">
        <v>3366148.0874000085</v>
      </c>
      <c r="J32" s="978">
        <v>6.9170171652931711E-2</v>
      </c>
      <c r="K32" s="987">
        <v>415870.55114549096</v>
      </c>
      <c r="L32" s="975">
        <v>0.24147382774222176</v>
      </c>
      <c r="M32" s="988">
        <v>0.15029082225686896</v>
      </c>
    </row>
    <row r="33" spans="1:16" x14ac:dyDescent="0.2">
      <c r="B33" s="1004" t="s">
        <v>47</v>
      </c>
      <c r="C33" s="974">
        <v>186</v>
      </c>
      <c r="D33" s="974">
        <v>238.84834000000308</v>
      </c>
      <c r="E33" s="975">
        <v>0.77873683359071122</v>
      </c>
      <c r="F33" s="987">
        <v>56.119993000000001</v>
      </c>
      <c r="G33" s="987">
        <v>71.76589210998992</v>
      </c>
      <c r="H33" s="975">
        <v>0.78198697668231187</v>
      </c>
      <c r="I33" s="977">
        <v>621970.97820000106</v>
      </c>
      <c r="J33" s="978">
        <v>1.278073281632292E-2</v>
      </c>
      <c r="K33" s="987">
        <v>180799.2692393875</v>
      </c>
      <c r="L33" s="975">
        <v>0.1049804836528512</v>
      </c>
      <c r="M33" s="988">
        <v>5.2090081786538338E-2</v>
      </c>
    </row>
    <row r="34" spans="1:16" x14ac:dyDescent="0.2">
      <c r="B34" s="1004" t="s">
        <v>48</v>
      </c>
      <c r="C34" s="974">
        <v>56</v>
      </c>
      <c r="D34" s="974">
        <v>65.498690000001204</v>
      </c>
      <c r="E34" s="975">
        <v>0.85497893163968575</v>
      </c>
      <c r="F34" s="987">
        <v>33.022193999999999</v>
      </c>
      <c r="G34" s="987">
        <v>38.958809065190081</v>
      </c>
      <c r="H34" s="975">
        <v>0.84761815857213962</v>
      </c>
      <c r="I34" s="977">
        <v>188946.55747999958</v>
      </c>
      <c r="J34" s="978">
        <v>3.882617601716053E-3</v>
      </c>
      <c r="K34" s="987">
        <v>109120.95187302199</v>
      </c>
      <c r="L34" s="975">
        <v>6.3360711315274099E-2</v>
      </c>
      <c r="M34" s="988">
        <v>2.8277605013278882E-2</v>
      </c>
    </row>
    <row r="35" spans="1:16" x14ac:dyDescent="0.2">
      <c r="B35" s="1005" t="s">
        <v>348</v>
      </c>
      <c r="C35" s="990">
        <v>24</v>
      </c>
      <c r="D35" s="990">
        <v>24.587469999999644</v>
      </c>
      <c r="E35" s="991">
        <v>0.97610693576851737</v>
      </c>
      <c r="F35" s="992">
        <v>37.777836999999998</v>
      </c>
      <c r="G35" s="992">
        <v>37.242418792780057</v>
      </c>
      <c r="H35" s="991">
        <v>1.0143765690998496</v>
      </c>
      <c r="I35" s="993">
        <v>70071.703630000222</v>
      </c>
      <c r="J35" s="994">
        <v>1.4398866723193296E-3</v>
      </c>
      <c r="K35" s="992">
        <v>101385.37569199275</v>
      </c>
      <c r="L35" s="991">
        <v>5.88690751917747E-2</v>
      </c>
      <c r="M35" s="995">
        <v>2.7031791618659186E-2</v>
      </c>
    </row>
    <row r="36" spans="1:16" x14ac:dyDescent="0.2">
      <c r="B36" s="973"/>
      <c r="C36" s="974"/>
      <c r="D36" s="974"/>
      <c r="E36" s="975"/>
      <c r="F36" s="976"/>
      <c r="G36" s="976"/>
      <c r="H36" s="975"/>
      <c r="I36" s="977"/>
      <c r="J36" s="978"/>
      <c r="K36" s="976"/>
      <c r="L36" s="975"/>
      <c r="M36" s="975"/>
    </row>
    <row r="37" spans="1:16" x14ac:dyDescent="0.2">
      <c r="A37" s="950" t="s">
        <v>57</v>
      </c>
      <c r="B37" s="996" t="s">
        <v>349</v>
      </c>
      <c r="C37" s="980">
        <v>19902</v>
      </c>
      <c r="D37" s="980">
        <v>22221.091119999419</v>
      </c>
      <c r="E37" s="981">
        <v>0.89563558749317262</v>
      </c>
      <c r="F37" s="982">
        <v>164.70659699999999</v>
      </c>
      <c r="G37" s="982">
        <v>159.19615442710017</v>
      </c>
      <c r="H37" s="981">
        <v>1.0346141688706632</v>
      </c>
      <c r="I37" s="1006">
        <v>7666314.8012200836</v>
      </c>
      <c r="J37" s="984">
        <v>0.15753326858396985</v>
      </c>
      <c r="K37" s="982">
        <v>242302.16305610843</v>
      </c>
      <c r="L37" s="981">
        <v>0.14069193075156913</v>
      </c>
      <c r="M37" s="985">
        <v>0.11554988672753724</v>
      </c>
      <c r="O37" s="997"/>
      <c r="P37" s="1017"/>
    </row>
    <row r="38" spans="1:16" x14ac:dyDescent="0.2">
      <c r="A38" s="950" t="s">
        <v>58</v>
      </c>
      <c r="B38" s="1002" t="s">
        <v>350</v>
      </c>
      <c r="C38" s="974">
        <v>32852</v>
      </c>
      <c r="D38" s="974">
        <v>34520.962449999686</v>
      </c>
      <c r="E38" s="975">
        <v>0.9516536524027388</v>
      </c>
      <c r="F38" s="987">
        <v>254.12876199999999</v>
      </c>
      <c r="G38" s="987">
        <v>237.90453304155031</v>
      </c>
      <c r="H38" s="975">
        <v>1.0681963842850195</v>
      </c>
      <c r="I38" s="1007">
        <v>9053085.1747999433</v>
      </c>
      <c r="J38" s="978">
        <v>0.18602968118767355</v>
      </c>
      <c r="K38" s="987">
        <v>304498.24461406859</v>
      </c>
      <c r="L38" s="975">
        <v>0.17680587496569974</v>
      </c>
      <c r="M38" s="988">
        <v>0.17267905712827411</v>
      </c>
      <c r="P38" s="1017"/>
    </row>
    <row r="39" spans="1:16" x14ac:dyDescent="0.2">
      <c r="B39" s="1002" t="s">
        <v>351</v>
      </c>
      <c r="C39" s="974">
        <v>42976</v>
      </c>
      <c r="D39" s="974">
        <v>42469.878399999754</v>
      </c>
      <c r="E39" s="975">
        <v>1.0119171897605492</v>
      </c>
      <c r="F39" s="987">
        <v>319.65526399999999</v>
      </c>
      <c r="G39" s="987">
        <v>296.72303042016989</v>
      </c>
      <c r="H39" s="975">
        <v>1.0772849803648785</v>
      </c>
      <c r="I39" s="1007">
        <v>11249466.657329995</v>
      </c>
      <c r="J39" s="978">
        <v>0.23116259875912504</v>
      </c>
      <c r="K39" s="987">
        <v>385679.96960271324</v>
      </c>
      <c r="L39" s="975">
        <v>0.22394376876877939</v>
      </c>
      <c r="M39" s="988">
        <v>0.21537148731945507</v>
      </c>
      <c r="O39" s="997"/>
      <c r="P39" s="1017"/>
    </row>
    <row r="40" spans="1:16" x14ac:dyDescent="0.2">
      <c r="B40" s="1002" t="s">
        <v>227</v>
      </c>
      <c r="C40" s="974">
        <v>43096</v>
      </c>
      <c r="D40" s="974">
        <v>41681.11070000007</v>
      </c>
      <c r="E40" s="975">
        <v>1.0339455757353397</v>
      </c>
      <c r="F40" s="987">
        <v>336.996241</v>
      </c>
      <c r="G40" s="987">
        <v>318.7846393965919</v>
      </c>
      <c r="H40" s="975">
        <v>1.0571282281288075</v>
      </c>
      <c r="I40" s="1007">
        <v>9518830.2456400692</v>
      </c>
      <c r="J40" s="978">
        <v>0.19560016521275439</v>
      </c>
      <c r="K40" s="987">
        <v>353687.26226123964</v>
      </c>
      <c r="L40" s="975">
        <v>0.20536731155077456</v>
      </c>
      <c r="M40" s="988">
        <v>0.23138454006828973</v>
      </c>
      <c r="O40" s="997"/>
      <c r="P40" s="1017"/>
    </row>
    <row r="41" spans="1:16" x14ac:dyDescent="0.2">
      <c r="A41" s="951"/>
      <c r="B41" s="998" t="s">
        <v>228</v>
      </c>
      <c r="C41" s="990">
        <v>41598</v>
      </c>
      <c r="D41" s="990">
        <v>40125.434319999578</v>
      </c>
      <c r="E41" s="991">
        <v>1.0366990589623712</v>
      </c>
      <c r="F41" s="992">
        <v>383.67320100000001</v>
      </c>
      <c r="G41" s="992">
        <v>365.11825877332416</v>
      </c>
      <c r="H41" s="991">
        <v>1.0508189929723435</v>
      </c>
      <c r="I41" s="1008">
        <v>11177038.3234901</v>
      </c>
      <c r="J41" s="994">
        <v>0.22967428625647723</v>
      </c>
      <c r="K41" s="992">
        <v>436050.27134208457</v>
      </c>
      <c r="L41" s="994">
        <v>0.25319111396317723</v>
      </c>
      <c r="M41" s="995">
        <v>0.26501502875644389</v>
      </c>
      <c r="P41" s="1017"/>
    </row>
    <row r="42" spans="1:16" x14ac:dyDescent="0.2">
      <c r="J42" s="1010"/>
      <c r="L42" s="1011"/>
      <c r="M42" s="1011"/>
      <c r="N42" s="957"/>
      <c r="O42" s="957"/>
    </row>
    <row r="47" spans="1:16" x14ac:dyDescent="0.2">
      <c r="F47" s="957"/>
      <c r="G47" s="957"/>
      <c r="I47" s="957"/>
      <c r="J47" s="957"/>
      <c r="K47" s="957"/>
    </row>
    <row r="51" spans="1:13" s="957" customFormat="1" x14ac:dyDescent="0.2">
      <c r="A51" s="950"/>
      <c r="C51" s="954"/>
      <c r="E51" s="955"/>
      <c r="F51" s="954"/>
      <c r="G51" s="954"/>
      <c r="H51" s="955"/>
      <c r="I51" s="1009"/>
      <c r="J51" s="1009"/>
      <c r="K51" s="954"/>
      <c r="L51" s="955"/>
      <c r="M51" s="956"/>
    </row>
    <row r="52" spans="1:13" s="957" customFormat="1" x14ac:dyDescent="0.2">
      <c r="A52" s="950"/>
      <c r="C52" s="954"/>
      <c r="E52" s="955"/>
      <c r="F52" s="954"/>
      <c r="G52" s="954"/>
      <c r="H52" s="955"/>
      <c r="I52" s="1009"/>
      <c r="J52" s="1009"/>
      <c r="K52" s="954"/>
      <c r="L52" s="955"/>
      <c r="M52" s="956"/>
    </row>
  </sheetData>
  <mergeCells count="5">
    <mergeCell ref="B1:M1"/>
    <mergeCell ref="B2:M2"/>
    <mergeCell ref="B3:M3"/>
    <mergeCell ref="B4:M4"/>
    <mergeCell ref="B5:M5"/>
  </mergeCells>
  <printOptions horizontalCentered="1" verticalCentered="1"/>
  <pageMargins left="0.25" right="0.25" top="0.25" bottom="0.25" header="0.05" footer="0.05"/>
  <pageSetup scale="91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O103"/>
  <sheetViews>
    <sheetView showGridLines="0" zoomScaleNormal="100" workbookViewId="0">
      <selection activeCell="B1" sqref="B1:M1"/>
    </sheetView>
  </sheetViews>
  <sheetFormatPr defaultColWidth="9.140625" defaultRowHeight="12.75" x14ac:dyDescent="0.2"/>
  <cols>
    <col min="1" max="1" width="9.140625" style="160"/>
    <col min="2" max="2" width="23.7109375" style="645" customWidth="1"/>
    <col min="3" max="4" width="12.7109375" style="645" customWidth="1"/>
    <col min="5" max="7" width="11.140625" style="645" customWidth="1"/>
    <col min="8" max="11" width="11.140625" style="646" customWidth="1"/>
    <col min="12" max="12" width="11.140625" style="645" customWidth="1"/>
    <col min="13" max="13" width="12.7109375" style="645" customWidth="1"/>
    <col min="14" max="16384" width="9.140625" style="160"/>
  </cols>
  <sheetData>
    <row r="1" spans="2:15" ht="15.75" customHeight="1" x14ac:dyDescent="0.2">
      <c r="B1" s="927" t="s">
        <v>273</v>
      </c>
      <c r="C1" s="927"/>
      <c r="D1" s="927"/>
      <c r="E1" s="927"/>
      <c r="F1" s="927"/>
      <c r="G1" s="927"/>
      <c r="H1" s="927"/>
      <c r="I1" s="927"/>
      <c r="J1" s="927"/>
      <c r="K1" s="927"/>
      <c r="L1" s="927"/>
      <c r="M1" s="927"/>
      <c r="N1" s="647"/>
      <c r="O1" s="647"/>
    </row>
    <row r="2" spans="2:15" x14ac:dyDescent="0.2">
      <c r="B2" s="928" t="s">
        <v>206</v>
      </c>
      <c r="C2" s="928"/>
      <c r="D2" s="928"/>
      <c r="E2" s="928"/>
      <c r="F2" s="928"/>
      <c r="G2" s="928"/>
      <c r="H2" s="928"/>
      <c r="I2" s="928"/>
      <c r="J2" s="928"/>
      <c r="K2" s="928"/>
      <c r="L2" s="928"/>
      <c r="M2" s="928"/>
      <c r="N2" s="647"/>
      <c r="O2" s="647"/>
    </row>
    <row r="3" spans="2:15" x14ac:dyDescent="0.2">
      <c r="B3" s="928" t="s">
        <v>190</v>
      </c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647"/>
      <c r="O3" s="647"/>
    </row>
    <row r="4" spans="2:15" x14ac:dyDescent="0.2">
      <c r="B4" s="928" t="s">
        <v>207</v>
      </c>
      <c r="C4" s="928"/>
      <c r="D4" s="928"/>
      <c r="E4" s="928"/>
      <c r="F4" s="928"/>
      <c r="G4" s="928"/>
      <c r="H4" s="928"/>
      <c r="I4" s="928"/>
      <c r="J4" s="928"/>
      <c r="K4" s="928"/>
      <c r="L4" s="928"/>
      <c r="M4" s="928"/>
      <c r="N4" s="648"/>
      <c r="O4" s="648"/>
    </row>
    <row r="5" spans="2:15" x14ac:dyDescent="0.2">
      <c r="B5" s="615"/>
      <c r="C5" s="615"/>
      <c r="D5" s="615"/>
      <c r="E5" s="615"/>
      <c r="F5" s="615"/>
      <c r="G5" s="615"/>
      <c r="H5" s="615"/>
      <c r="I5" s="615"/>
      <c r="J5" s="615"/>
      <c r="K5" s="615"/>
      <c r="L5" s="615"/>
      <c r="M5" s="615"/>
    </row>
    <row r="6" spans="2:15" ht="15.75" customHeight="1" x14ac:dyDescent="0.2">
      <c r="B6" s="919" t="s">
        <v>208</v>
      </c>
      <c r="C6" s="920"/>
      <c r="D6" s="920"/>
      <c r="E6" s="920"/>
      <c r="F6" s="920"/>
      <c r="G6" s="920"/>
      <c r="H6" s="920"/>
      <c r="I6" s="920"/>
      <c r="J6" s="920"/>
      <c r="K6" s="920"/>
      <c r="L6" s="920"/>
      <c r="M6" s="921"/>
    </row>
    <row r="7" spans="2:15" ht="12.75" customHeight="1" x14ac:dyDescent="0.2">
      <c r="B7" s="649"/>
      <c r="C7" s="922" t="s">
        <v>209</v>
      </c>
      <c r="D7" s="923"/>
      <c r="E7" s="924" t="s">
        <v>34</v>
      </c>
      <c r="F7" s="925"/>
      <c r="G7" s="925"/>
      <c r="H7" s="925"/>
      <c r="I7" s="925"/>
      <c r="J7" s="925"/>
      <c r="K7" s="925"/>
      <c r="L7" s="926"/>
      <c r="M7" s="650"/>
    </row>
    <row r="8" spans="2:15" ht="27.75" customHeight="1" x14ac:dyDescent="0.2">
      <c r="B8" s="651" t="s">
        <v>149</v>
      </c>
      <c r="C8" s="652" t="s">
        <v>210</v>
      </c>
      <c r="D8" s="653" t="s">
        <v>211</v>
      </c>
      <c r="E8" s="654">
        <v>1</v>
      </c>
      <c r="F8" s="654">
        <v>2</v>
      </c>
      <c r="G8" s="654">
        <v>3</v>
      </c>
      <c r="H8" s="655" t="s">
        <v>36</v>
      </c>
      <c r="I8" s="655" t="s">
        <v>37</v>
      </c>
      <c r="J8" s="656" t="s">
        <v>38</v>
      </c>
      <c r="K8" s="655" t="s">
        <v>39</v>
      </c>
      <c r="L8" s="656" t="s">
        <v>40</v>
      </c>
      <c r="M8" s="657" t="s">
        <v>143</v>
      </c>
    </row>
    <row r="9" spans="2:15" x14ac:dyDescent="0.2">
      <c r="B9" s="658" t="s">
        <v>46</v>
      </c>
      <c r="C9" s="627">
        <v>2</v>
      </c>
      <c r="D9" s="659">
        <v>1</v>
      </c>
      <c r="E9" s="660">
        <v>0.99697191856014322</v>
      </c>
      <c r="F9" s="660">
        <v>0.8197202223337825</v>
      </c>
      <c r="G9" s="660">
        <v>1.0425687554123457</v>
      </c>
      <c r="H9" s="660">
        <v>0.88860249196278629</v>
      </c>
      <c r="I9" s="660">
        <v>0.87089675947271772</v>
      </c>
      <c r="J9" s="660">
        <v>0.84348817142041754</v>
      </c>
      <c r="K9" s="660">
        <v>0.87881433243315787</v>
      </c>
      <c r="L9" s="660">
        <v>0.94718357812779697</v>
      </c>
      <c r="M9" s="660">
        <v>0.87594793828627415</v>
      </c>
    </row>
    <row r="10" spans="2:15" x14ac:dyDescent="0.2">
      <c r="B10" s="661"/>
      <c r="C10" s="630"/>
      <c r="D10" s="662">
        <v>2</v>
      </c>
      <c r="E10" s="663">
        <v>1.6286350987681482</v>
      </c>
      <c r="F10" s="663">
        <v>1.6192248837402239</v>
      </c>
      <c r="G10" s="663">
        <v>1.6198627652266053</v>
      </c>
      <c r="H10" s="663">
        <v>1.426496046510527</v>
      </c>
      <c r="I10" s="663">
        <v>1.2709653864978772</v>
      </c>
      <c r="J10" s="663">
        <v>1.1998384751553572</v>
      </c>
      <c r="K10" s="663">
        <v>1.2642817899966026</v>
      </c>
      <c r="L10" s="663">
        <v>1.1410749168258634</v>
      </c>
      <c r="M10" s="663">
        <v>1.2601144328959257</v>
      </c>
    </row>
    <row r="11" spans="2:15" x14ac:dyDescent="0.2">
      <c r="B11" s="661"/>
      <c r="C11" s="627">
        <v>3</v>
      </c>
      <c r="D11" s="659">
        <v>1</v>
      </c>
      <c r="E11" s="660">
        <v>0.71745114326910098</v>
      </c>
      <c r="F11" s="660">
        <v>0.77161200772133287</v>
      </c>
      <c r="G11" s="660">
        <v>0.69686682511797127</v>
      </c>
      <c r="H11" s="660">
        <v>0.83821798078517806</v>
      </c>
      <c r="I11" s="660">
        <v>0.75042526759929484</v>
      </c>
      <c r="J11" s="660">
        <v>0.73327938032358797</v>
      </c>
      <c r="K11" s="660">
        <v>0.67678432679459455</v>
      </c>
      <c r="L11" s="660">
        <v>1.3511146108418732</v>
      </c>
      <c r="M11" s="660">
        <v>0.74358710588955468</v>
      </c>
    </row>
    <row r="12" spans="2:15" x14ac:dyDescent="0.2">
      <c r="B12" s="661"/>
      <c r="C12" s="637"/>
      <c r="D12" s="664">
        <v>2</v>
      </c>
      <c r="E12" s="665">
        <v>1.021150577010026</v>
      </c>
      <c r="F12" s="665">
        <v>1.1512818905890365</v>
      </c>
      <c r="G12" s="665">
        <v>0.91605305462633024</v>
      </c>
      <c r="H12" s="665">
        <v>0.79504024823344699</v>
      </c>
      <c r="I12" s="665">
        <v>0.87475446135503221</v>
      </c>
      <c r="J12" s="665">
        <v>0.89528833631371318</v>
      </c>
      <c r="K12" s="665">
        <v>0.75788472353791414</v>
      </c>
      <c r="L12" s="665">
        <v>0.43214759093409016</v>
      </c>
      <c r="M12" s="665">
        <v>0.8802302072126732</v>
      </c>
    </row>
    <row r="13" spans="2:15" ht="15.75" customHeight="1" x14ac:dyDescent="0.2">
      <c r="B13" s="661"/>
      <c r="C13" s="630"/>
      <c r="D13" s="662">
        <v>3</v>
      </c>
      <c r="E13" s="631">
        <v>1.3386376266570734</v>
      </c>
      <c r="F13" s="631">
        <v>1.3182625729301343</v>
      </c>
      <c r="G13" s="631">
        <v>1.2444615551377418</v>
      </c>
      <c r="H13" s="631">
        <v>1.2286282027481288</v>
      </c>
      <c r="I13" s="631">
        <v>1.1711852439206303</v>
      </c>
      <c r="J13" s="631">
        <v>1.1389880771806076</v>
      </c>
      <c r="K13" s="631">
        <v>0.83228630107091017</v>
      </c>
      <c r="L13" s="631">
        <v>0.18658247897076635</v>
      </c>
      <c r="M13" s="631">
        <v>1.169941735479918</v>
      </c>
    </row>
    <row r="14" spans="2:15" x14ac:dyDescent="0.2">
      <c r="B14" s="661"/>
      <c r="C14" s="627">
        <v>4</v>
      </c>
      <c r="D14" s="659">
        <v>1</v>
      </c>
      <c r="E14" s="660">
        <v>0.69039525815251424</v>
      </c>
      <c r="F14" s="660">
        <v>0.71122121496989388</v>
      </c>
      <c r="G14" s="660">
        <v>0.89100915912535938</v>
      </c>
      <c r="H14" s="660">
        <v>0.66712844970155105</v>
      </c>
      <c r="I14" s="660">
        <v>0.77908204629916589</v>
      </c>
      <c r="J14" s="660">
        <v>0.70132639713659606</v>
      </c>
      <c r="K14" s="660">
        <v>0.77016520450191372</v>
      </c>
      <c r="L14" s="660">
        <v>0</v>
      </c>
      <c r="M14" s="660">
        <v>0.74040467007012101</v>
      </c>
    </row>
    <row r="15" spans="2:15" x14ac:dyDescent="0.2">
      <c r="B15" s="637"/>
      <c r="C15" s="637"/>
      <c r="D15" s="664">
        <v>2</v>
      </c>
      <c r="E15" s="665">
        <v>0.75471213916755864</v>
      </c>
      <c r="F15" s="665">
        <v>1.0743938726887783</v>
      </c>
      <c r="G15" s="665">
        <v>0.94210329537588011</v>
      </c>
      <c r="H15" s="665">
        <v>0.88230730902172783</v>
      </c>
      <c r="I15" s="665">
        <v>0.92263362930443182</v>
      </c>
      <c r="J15" s="665">
        <v>0.90920380155849279</v>
      </c>
      <c r="K15" s="665">
        <v>0.73445173174456979</v>
      </c>
      <c r="L15" s="665">
        <v>0</v>
      </c>
      <c r="M15" s="665">
        <v>0.91619878716691294</v>
      </c>
    </row>
    <row r="16" spans="2:15" x14ac:dyDescent="0.2">
      <c r="B16" s="637"/>
      <c r="C16" s="637"/>
      <c r="D16" s="664">
        <v>3</v>
      </c>
      <c r="E16" s="665">
        <v>1.0067789816572004</v>
      </c>
      <c r="F16" s="665">
        <v>1.17779943544206</v>
      </c>
      <c r="G16" s="665">
        <v>1.0733785986143944</v>
      </c>
      <c r="H16" s="665">
        <v>1.1705086265760987</v>
      </c>
      <c r="I16" s="665">
        <v>1.0398225857324253</v>
      </c>
      <c r="J16" s="665">
        <v>1.0842197701263141</v>
      </c>
      <c r="K16" s="665">
        <v>0.98425179420127495</v>
      </c>
      <c r="L16" s="665" t="s">
        <v>64</v>
      </c>
      <c r="M16" s="665">
        <v>1.0743642831751017</v>
      </c>
    </row>
    <row r="17" spans="2:13" x14ac:dyDescent="0.2">
      <c r="B17" s="637"/>
      <c r="C17" s="630"/>
      <c r="D17" s="662">
        <v>4</v>
      </c>
      <c r="E17" s="631">
        <v>1.5947429492283716</v>
      </c>
      <c r="F17" s="631">
        <v>1.2365869473911124</v>
      </c>
      <c r="G17" s="631">
        <v>1.3518497273176775</v>
      </c>
      <c r="H17" s="631">
        <v>1.0841683403148619</v>
      </c>
      <c r="I17" s="631">
        <v>1.2834851245023673</v>
      </c>
      <c r="J17" s="631">
        <v>1.1700207737274435</v>
      </c>
      <c r="K17" s="631">
        <v>0.56071564814121233</v>
      </c>
      <c r="L17" s="631">
        <v>0.64486168829670887</v>
      </c>
      <c r="M17" s="631">
        <v>1.23589136877998</v>
      </c>
    </row>
    <row r="18" spans="2:13" x14ac:dyDescent="0.2">
      <c r="B18" s="658" t="s">
        <v>47</v>
      </c>
      <c r="C18" s="627">
        <v>2</v>
      </c>
      <c r="D18" s="659">
        <v>1</v>
      </c>
      <c r="E18" s="660">
        <v>0.4586579575571117</v>
      </c>
      <c r="F18" s="660">
        <v>0.64676337688230101</v>
      </c>
      <c r="G18" s="660">
        <v>0.76400348655746653</v>
      </c>
      <c r="H18" s="660">
        <v>0.72328517531074732</v>
      </c>
      <c r="I18" s="660">
        <v>0.77006712802379118</v>
      </c>
      <c r="J18" s="660">
        <v>0.82757754027214314</v>
      </c>
      <c r="K18" s="660">
        <v>0.83314654354013939</v>
      </c>
      <c r="L18" s="660">
        <v>0.81675429148808709</v>
      </c>
      <c r="M18" s="660">
        <v>0.80868852527762547</v>
      </c>
    </row>
    <row r="19" spans="2:13" x14ac:dyDescent="0.2">
      <c r="B19" s="661"/>
      <c r="C19" s="630"/>
      <c r="D19" s="662">
        <v>2</v>
      </c>
      <c r="E19" s="663">
        <v>1.1989195248991475</v>
      </c>
      <c r="F19" s="663">
        <v>1.2992872806765916</v>
      </c>
      <c r="G19" s="663">
        <v>1.1725568155777559</v>
      </c>
      <c r="H19" s="663">
        <v>1.1717315613993569</v>
      </c>
      <c r="I19" s="663">
        <v>1.1337573771454801</v>
      </c>
      <c r="J19" s="663">
        <v>1.161820701755822</v>
      </c>
      <c r="K19" s="663">
        <v>1.2369760277680772</v>
      </c>
      <c r="L19" s="663">
        <v>1.0676069705221465</v>
      </c>
      <c r="M19" s="663">
        <v>1.1688028064964822</v>
      </c>
    </row>
    <row r="20" spans="2:13" x14ac:dyDescent="0.2">
      <c r="B20" s="661"/>
      <c r="C20" s="627">
        <v>3</v>
      </c>
      <c r="D20" s="659">
        <v>1</v>
      </c>
      <c r="E20" s="660">
        <v>0.83409948607675088</v>
      </c>
      <c r="F20" s="660">
        <v>0.65178850077991224</v>
      </c>
      <c r="G20" s="660">
        <v>0.86586811512025408</v>
      </c>
      <c r="H20" s="660">
        <v>0.69731493950077117</v>
      </c>
      <c r="I20" s="660">
        <v>0.74279474602539675</v>
      </c>
      <c r="J20" s="660">
        <v>0.69349355978424876</v>
      </c>
      <c r="K20" s="660">
        <v>0.72090326036456454</v>
      </c>
      <c r="L20" s="660">
        <v>0.76661500072433209</v>
      </c>
      <c r="M20" s="660">
        <v>0.72360624072040713</v>
      </c>
    </row>
    <row r="21" spans="2:13" ht="15.75" customHeight="1" x14ac:dyDescent="0.2">
      <c r="B21" s="661"/>
      <c r="C21" s="637"/>
      <c r="D21" s="664">
        <v>2</v>
      </c>
      <c r="E21" s="665">
        <v>1.0914711254748346</v>
      </c>
      <c r="F21" s="665">
        <v>0.97270452572697741</v>
      </c>
      <c r="G21" s="665">
        <v>0.94360575765270449</v>
      </c>
      <c r="H21" s="665">
        <v>0.95768258717956367</v>
      </c>
      <c r="I21" s="665">
        <v>0.79385081644684607</v>
      </c>
      <c r="J21" s="665">
        <v>0.86631806486839658</v>
      </c>
      <c r="K21" s="665">
        <v>0.79349201411926018</v>
      </c>
      <c r="L21" s="665">
        <v>0</v>
      </c>
      <c r="M21" s="665">
        <v>0.85086358170732057</v>
      </c>
    </row>
    <row r="22" spans="2:13" x14ac:dyDescent="0.2">
      <c r="B22" s="661"/>
      <c r="C22" s="630"/>
      <c r="D22" s="662">
        <v>3</v>
      </c>
      <c r="E22" s="631">
        <v>1.4278269337394656</v>
      </c>
      <c r="F22" s="631">
        <v>1.432413104894978</v>
      </c>
      <c r="G22" s="631">
        <v>1.1413974050523352</v>
      </c>
      <c r="H22" s="631">
        <v>1.1242667180074262</v>
      </c>
      <c r="I22" s="631">
        <v>1.1121705624960716</v>
      </c>
      <c r="J22" s="631">
        <v>1.0370110294368935</v>
      </c>
      <c r="K22" s="631">
        <v>0.66069964797263825</v>
      </c>
      <c r="L22" s="631">
        <v>0.18566106661204973</v>
      </c>
      <c r="M22" s="631">
        <v>1.1120432743156281</v>
      </c>
    </row>
    <row r="23" spans="2:13" x14ac:dyDescent="0.2">
      <c r="B23" s="637"/>
      <c r="C23" s="627">
        <v>4</v>
      </c>
      <c r="D23" s="659">
        <v>1</v>
      </c>
      <c r="E23" s="660">
        <v>0.54360766817769979</v>
      </c>
      <c r="F23" s="660">
        <v>0.75747591731327879</v>
      </c>
      <c r="G23" s="660">
        <v>0.65204867866627636</v>
      </c>
      <c r="H23" s="660">
        <v>0.7905726910976093</v>
      </c>
      <c r="I23" s="660">
        <v>0.76070571269934606</v>
      </c>
      <c r="J23" s="660">
        <v>0.68841605500238046</v>
      </c>
      <c r="K23" s="660">
        <v>0.65088534076205562</v>
      </c>
      <c r="L23" s="660">
        <v>0</v>
      </c>
      <c r="M23" s="660">
        <v>0.73291004342303889</v>
      </c>
    </row>
    <row r="24" spans="2:13" x14ac:dyDescent="0.2">
      <c r="B24" s="637"/>
      <c r="C24" s="637"/>
      <c r="D24" s="664">
        <v>2</v>
      </c>
      <c r="E24" s="665">
        <v>0.95447855682597993</v>
      </c>
      <c r="F24" s="665">
        <v>0.88641559755451338</v>
      </c>
      <c r="G24" s="665">
        <v>0.89964478108310275</v>
      </c>
      <c r="H24" s="665">
        <v>0.89106991824378645</v>
      </c>
      <c r="I24" s="665">
        <v>0.81415757373247832</v>
      </c>
      <c r="J24" s="665">
        <v>0.81481954631873499</v>
      </c>
      <c r="K24" s="665">
        <v>0.66685454725041959</v>
      </c>
      <c r="L24" s="665" t="s">
        <v>64</v>
      </c>
      <c r="M24" s="665">
        <v>0.83655991430408339</v>
      </c>
    </row>
    <row r="25" spans="2:13" x14ac:dyDescent="0.2">
      <c r="B25" s="637"/>
      <c r="C25" s="637"/>
      <c r="D25" s="664">
        <v>3</v>
      </c>
      <c r="E25" s="665">
        <v>0.76193841822725761</v>
      </c>
      <c r="F25" s="665">
        <v>0.73219589050008693</v>
      </c>
      <c r="G25" s="665">
        <v>1.00407377442877</v>
      </c>
      <c r="H25" s="665">
        <v>0.96164958661721045</v>
      </c>
      <c r="I25" s="665">
        <v>0.93626863513246994</v>
      </c>
      <c r="J25" s="665">
        <v>1.0254152306742144</v>
      </c>
      <c r="K25" s="665">
        <v>0.35064044153074614</v>
      </c>
      <c r="L25" s="665" t="s">
        <v>64</v>
      </c>
      <c r="M25" s="665">
        <v>0.94153335872304289</v>
      </c>
    </row>
    <row r="26" spans="2:13" x14ac:dyDescent="0.2">
      <c r="B26" s="637"/>
      <c r="C26" s="630"/>
      <c r="D26" s="662">
        <v>4</v>
      </c>
      <c r="E26" s="631">
        <v>1.0952624668713651</v>
      </c>
      <c r="F26" s="631">
        <v>1.2143260887407421</v>
      </c>
      <c r="G26" s="631">
        <v>1.2004688560406129</v>
      </c>
      <c r="H26" s="631">
        <v>1.2332933940891477</v>
      </c>
      <c r="I26" s="631">
        <v>1.2002563206609969</v>
      </c>
      <c r="J26" s="631">
        <v>1.183975289441473</v>
      </c>
      <c r="K26" s="631">
        <v>0.26590533455092152</v>
      </c>
      <c r="L26" s="631">
        <v>0</v>
      </c>
      <c r="M26" s="631">
        <v>1.1959116656435693</v>
      </c>
    </row>
    <row r="27" spans="2:13" x14ac:dyDescent="0.2">
      <c r="B27" s="658" t="s">
        <v>48</v>
      </c>
      <c r="C27" s="627">
        <v>2</v>
      </c>
      <c r="D27" s="659">
        <v>1</v>
      </c>
      <c r="E27" s="660">
        <v>0.92272974113261785</v>
      </c>
      <c r="F27" s="660">
        <v>0.57056641398140684</v>
      </c>
      <c r="G27" s="660">
        <v>0.52506820977931423</v>
      </c>
      <c r="H27" s="660">
        <v>0.61963391165024517</v>
      </c>
      <c r="I27" s="660">
        <v>0.74473770804232264</v>
      </c>
      <c r="J27" s="660">
        <v>0.77509597529755747</v>
      </c>
      <c r="K27" s="660">
        <v>0.8648862584511956</v>
      </c>
      <c r="L27" s="660">
        <v>0.82742611384431974</v>
      </c>
      <c r="M27" s="660">
        <v>0.78128387134591248</v>
      </c>
    </row>
    <row r="28" spans="2:13" x14ac:dyDescent="0.2">
      <c r="B28" s="661"/>
      <c r="C28" s="630"/>
      <c r="D28" s="662">
        <v>2</v>
      </c>
      <c r="E28" s="663">
        <v>1.0647975061845263</v>
      </c>
      <c r="F28" s="663">
        <v>1.1392981540128591</v>
      </c>
      <c r="G28" s="663">
        <v>1.0393686717846866</v>
      </c>
      <c r="H28" s="663">
        <v>1.0489293789785323</v>
      </c>
      <c r="I28" s="663">
        <v>1.0763805184781003</v>
      </c>
      <c r="J28" s="663">
        <v>1.109826481536911</v>
      </c>
      <c r="K28" s="663">
        <v>1.1547488070287375</v>
      </c>
      <c r="L28" s="663">
        <v>1.1236996967189996</v>
      </c>
      <c r="M28" s="663">
        <v>1.1072823011933814</v>
      </c>
    </row>
    <row r="29" spans="2:13" x14ac:dyDescent="0.2">
      <c r="B29" s="661"/>
      <c r="C29" s="627">
        <v>3</v>
      </c>
      <c r="D29" s="659">
        <v>1</v>
      </c>
      <c r="E29" s="660">
        <v>0.74503188835696543</v>
      </c>
      <c r="F29" s="660">
        <v>0.59026331011826372</v>
      </c>
      <c r="G29" s="660">
        <v>0.71920172874222488</v>
      </c>
      <c r="H29" s="660">
        <v>0.70508559372107271</v>
      </c>
      <c r="I29" s="660">
        <v>0.66974921641271845</v>
      </c>
      <c r="J29" s="660">
        <v>0.65504128874427281</v>
      </c>
      <c r="K29" s="660">
        <v>0.66557224512123125</v>
      </c>
      <c r="L29" s="660">
        <v>0</v>
      </c>
      <c r="M29" s="660">
        <v>0.67023403818021055</v>
      </c>
    </row>
    <row r="30" spans="2:13" ht="15.75" customHeight="1" x14ac:dyDescent="0.2">
      <c r="B30" s="661"/>
      <c r="C30" s="637"/>
      <c r="D30" s="664">
        <v>2</v>
      </c>
      <c r="E30" s="665">
        <v>0.86799973231179428</v>
      </c>
      <c r="F30" s="665">
        <v>0.57446015151961138</v>
      </c>
      <c r="G30" s="665">
        <v>0.85402759046625532</v>
      </c>
      <c r="H30" s="665">
        <v>0.91343679447672499</v>
      </c>
      <c r="I30" s="665">
        <v>0.76237795736157477</v>
      </c>
      <c r="J30" s="665">
        <v>0.79351403223795758</v>
      </c>
      <c r="K30" s="665">
        <v>0.60813913420892274</v>
      </c>
      <c r="L30" s="665">
        <v>0</v>
      </c>
      <c r="M30" s="665">
        <v>0.7851764796927484</v>
      </c>
    </row>
    <row r="31" spans="2:13" x14ac:dyDescent="0.2">
      <c r="B31" s="661"/>
      <c r="C31" s="630"/>
      <c r="D31" s="662">
        <v>3</v>
      </c>
      <c r="E31" s="631">
        <v>1.2874081232403169</v>
      </c>
      <c r="F31" s="631">
        <v>1.1677756207145027</v>
      </c>
      <c r="G31" s="631">
        <v>1.2759208462144926</v>
      </c>
      <c r="H31" s="631">
        <v>1.0899422064080413</v>
      </c>
      <c r="I31" s="631">
        <v>1.1072605337642321</v>
      </c>
      <c r="J31" s="631">
        <v>1.087249054395889</v>
      </c>
      <c r="K31" s="631">
        <v>0.84107038365197895</v>
      </c>
      <c r="L31" s="631">
        <v>0.44063911017562846</v>
      </c>
      <c r="M31" s="631">
        <v>1.1126173651765006</v>
      </c>
    </row>
    <row r="32" spans="2:13" x14ac:dyDescent="0.2">
      <c r="B32" s="666"/>
      <c r="C32" s="627">
        <v>4</v>
      </c>
      <c r="D32" s="659">
        <v>1</v>
      </c>
      <c r="E32" s="660">
        <v>0.74555369560726548</v>
      </c>
      <c r="F32" s="660">
        <v>0.6192874806286216</v>
      </c>
      <c r="G32" s="660">
        <v>0.63846167820324629</v>
      </c>
      <c r="H32" s="660">
        <v>0.6825638561968812</v>
      </c>
      <c r="I32" s="660">
        <v>0.71233860708494179</v>
      </c>
      <c r="J32" s="660">
        <v>0.54231536803576974</v>
      </c>
      <c r="K32" s="660">
        <v>0.86917817732149671</v>
      </c>
      <c r="L32" s="660" t="s">
        <v>64</v>
      </c>
      <c r="M32" s="660">
        <v>0.66239185865173955</v>
      </c>
    </row>
    <row r="33" spans="2:13" x14ac:dyDescent="0.2">
      <c r="B33" s="637"/>
      <c r="C33" s="637"/>
      <c r="D33" s="664">
        <v>2</v>
      </c>
      <c r="E33" s="665">
        <v>0.9156833782960091</v>
      </c>
      <c r="F33" s="665">
        <v>0.93644482766430048</v>
      </c>
      <c r="G33" s="665">
        <v>1.1086679601448248</v>
      </c>
      <c r="H33" s="665">
        <v>0.78618301205658769</v>
      </c>
      <c r="I33" s="665">
        <v>0.87040446362822477</v>
      </c>
      <c r="J33" s="665">
        <v>0.83735289576416905</v>
      </c>
      <c r="K33" s="665">
        <v>2.1877048511795785</v>
      </c>
      <c r="L33" s="665" t="s">
        <v>64</v>
      </c>
      <c r="M33" s="665">
        <v>0.87262391676686246</v>
      </c>
    </row>
    <row r="34" spans="2:13" x14ac:dyDescent="0.2">
      <c r="B34" s="661"/>
      <c r="C34" s="637"/>
      <c r="D34" s="664">
        <v>3</v>
      </c>
      <c r="E34" s="665">
        <v>1.0154811335940068</v>
      </c>
      <c r="F34" s="665">
        <v>1.2472113069932345</v>
      </c>
      <c r="G34" s="665">
        <v>0.89706340301072662</v>
      </c>
      <c r="H34" s="665">
        <v>1.105286176260905</v>
      </c>
      <c r="I34" s="665">
        <v>0.98244594506278671</v>
      </c>
      <c r="J34" s="665">
        <v>1.0585345370564334</v>
      </c>
      <c r="K34" s="665">
        <v>1.4757672178017762</v>
      </c>
      <c r="L34" s="665" t="s">
        <v>64</v>
      </c>
      <c r="M34" s="665">
        <v>1.0299102122245229</v>
      </c>
    </row>
    <row r="35" spans="2:13" x14ac:dyDescent="0.2">
      <c r="B35" s="661"/>
      <c r="C35" s="630"/>
      <c r="D35" s="662">
        <v>4</v>
      </c>
      <c r="E35" s="631">
        <v>1.4743507002851819</v>
      </c>
      <c r="F35" s="631">
        <v>1.3339569222193757</v>
      </c>
      <c r="G35" s="631">
        <v>1.1074468271625639</v>
      </c>
      <c r="H35" s="631">
        <v>1.0968883529534867</v>
      </c>
      <c r="I35" s="631">
        <v>1.2903998343115548</v>
      </c>
      <c r="J35" s="631">
        <v>1.195633429674906</v>
      </c>
      <c r="K35" s="631">
        <v>1.4602589870509488</v>
      </c>
      <c r="L35" s="631">
        <v>0</v>
      </c>
      <c r="M35" s="631">
        <v>1.2310203823426766</v>
      </c>
    </row>
    <row r="36" spans="2:13" x14ac:dyDescent="0.2">
      <c r="B36" s="658" t="s">
        <v>49</v>
      </c>
      <c r="C36" s="627">
        <v>2</v>
      </c>
      <c r="D36" s="659">
        <v>1</v>
      </c>
      <c r="E36" s="660">
        <v>1.0071193100019289</v>
      </c>
      <c r="F36" s="660">
        <v>0.67191660058668723</v>
      </c>
      <c r="G36" s="660">
        <v>0.27296285035472695</v>
      </c>
      <c r="H36" s="660">
        <v>0.56456002040544839</v>
      </c>
      <c r="I36" s="660">
        <v>0.69720780974481034</v>
      </c>
      <c r="J36" s="660">
        <v>0.89183988846353601</v>
      </c>
      <c r="K36" s="660">
        <v>0.87285101426089384</v>
      </c>
      <c r="L36" s="660">
        <v>0.93289655131746174</v>
      </c>
      <c r="M36" s="660">
        <v>0.79990338248276049</v>
      </c>
    </row>
    <row r="37" spans="2:13" x14ac:dyDescent="0.2">
      <c r="B37" s="661"/>
      <c r="C37" s="630"/>
      <c r="D37" s="662">
        <v>2</v>
      </c>
      <c r="E37" s="663">
        <v>1.0716581397126621</v>
      </c>
      <c r="F37" s="663">
        <v>0.59141641058954397</v>
      </c>
      <c r="G37" s="663">
        <v>1.0808017668863397</v>
      </c>
      <c r="H37" s="663">
        <v>0.99200015851609158</v>
      </c>
      <c r="I37" s="663">
        <v>1.11661524301509</v>
      </c>
      <c r="J37" s="663">
        <v>1.2532711196847948</v>
      </c>
      <c r="K37" s="663">
        <v>1.2327093298917544</v>
      </c>
      <c r="L37" s="663">
        <v>1.2228727168534865</v>
      </c>
      <c r="M37" s="663">
        <v>1.1818315496410743</v>
      </c>
    </row>
    <row r="38" spans="2:13" ht="15.75" customHeight="1" x14ac:dyDescent="0.2">
      <c r="B38" s="661"/>
      <c r="C38" s="627">
        <v>3</v>
      </c>
      <c r="D38" s="659">
        <v>1</v>
      </c>
      <c r="E38" s="660">
        <v>0.47975981291213032</v>
      </c>
      <c r="F38" s="660">
        <v>0.7268237134919201</v>
      </c>
      <c r="G38" s="660">
        <v>0.51576300374077444</v>
      </c>
      <c r="H38" s="660">
        <v>0.70754920171545899</v>
      </c>
      <c r="I38" s="660">
        <v>0.62517355021866794</v>
      </c>
      <c r="J38" s="660">
        <v>0.66281369002076063</v>
      </c>
      <c r="K38" s="660">
        <v>0.47895959695648044</v>
      </c>
      <c r="L38" s="660">
        <v>0</v>
      </c>
      <c r="M38" s="660">
        <v>0.63716918549141532</v>
      </c>
    </row>
    <row r="39" spans="2:13" x14ac:dyDescent="0.2">
      <c r="B39" s="637"/>
      <c r="C39" s="637"/>
      <c r="D39" s="664">
        <v>2</v>
      </c>
      <c r="E39" s="665">
        <v>0.75270166433553021</v>
      </c>
      <c r="F39" s="665">
        <v>0.71847495393528626</v>
      </c>
      <c r="G39" s="665">
        <v>0.95811065053881106</v>
      </c>
      <c r="H39" s="665">
        <v>0.7865508390773519</v>
      </c>
      <c r="I39" s="665">
        <v>0.80738839272762708</v>
      </c>
      <c r="J39" s="665">
        <v>0.87716034166132395</v>
      </c>
      <c r="K39" s="665">
        <v>0.62207164208642363</v>
      </c>
      <c r="L39" s="665">
        <v>0</v>
      </c>
      <c r="M39" s="665">
        <v>0.82013397673222743</v>
      </c>
    </row>
    <row r="40" spans="2:13" x14ac:dyDescent="0.2">
      <c r="B40" s="637"/>
      <c r="C40" s="630"/>
      <c r="D40" s="662">
        <v>3</v>
      </c>
      <c r="E40" s="631">
        <v>1.3445570012180799</v>
      </c>
      <c r="F40" s="631">
        <v>1.0101572962917076</v>
      </c>
      <c r="G40" s="631">
        <v>1.1909874503650963</v>
      </c>
      <c r="H40" s="631">
        <v>1.1258536346098869</v>
      </c>
      <c r="I40" s="631">
        <v>1.0607549350623233</v>
      </c>
      <c r="J40" s="631">
        <v>1.1165845597962514</v>
      </c>
      <c r="K40" s="631">
        <v>0.9741628710089052</v>
      </c>
      <c r="L40" s="631">
        <v>0.72570362465621119</v>
      </c>
      <c r="M40" s="631">
        <v>1.0895597888441482</v>
      </c>
    </row>
    <row r="41" spans="2:13" x14ac:dyDescent="0.2">
      <c r="B41" s="637"/>
      <c r="C41" s="627">
        <v>4</v>
      </c>
      <c r="D41" s="659">
        <v>1</v>
      </c>
      <c r="E41" s="660">
        <v>0.69211784586556702</v>
      </c>
      <c r="F41" s="660">
        <v>0.62803898913508571</v>
      </c>
      <c r="G41" s="660">
        <v>0.63893852274118246</v>
      </c>
      <c r="H41" s="660">
        <v>0.70021789650647337</v>
      </c>
      <c r="I41" s="660">
        <v>0.60195101997276146</v>
      </c>
      <c r="J41" s="660">
        <v>0.55753235445711258</v>
      </c>
      <c r="K41" s="660">
        <v>1.9906192743506788</v>
      </c>
      <c r="L41" s="660" t="s">
        <v>64</v>
      </c>
      <c r="M41" s="660">
        <v>0.62363937981386208</v>
      </c>
    </row>
    <row r="42" spans="2:13" x14ac:dyDescent="0.2">
      <c r="B42" s="661"/>
      <c r="C42" s="637"/>
      <c r="D42" s="664">
        <v>2</v>
      </c>
      <c r="E42" s="665">
        <v>0.87925001060380192</v>
      </c>
      <c r="F42" s="665">
        <v>0.76322027412124627</v>
      </c>
      <c r="G42" s="665">
        <v>0.71997757959899211</v>
      </c>
      <c r="H42" s="665">
        <v>0.88739716291549253</v>
      </c>
      <c r="I42" s="665">
        <v>0.83653374205040465</v>
      </c>
      <c r="J42" s="665">
        <v>0.86910797643040327</v>
      </c>
      <c r="K42" s="665">
        <v>2.2399079396976664</v>
      </c>
      <c r="L42" s="665" t="s">
        <v>64</v>
      </c>
      <c r="M42" s="665">
        <v>0.840155622364683</v>
      </c>
    </row>
    <row r="43" spans="2:13" x14ac:dyDescent="0.2">
      <c r="B43" s="661"/>
      <c r="C43" s="637"/>
      <c r="D43" s="664">
        <v>3</v>
      </c>
      <c r="E43" s="665">
        <v>0.66851168041325371</v>
      </c>
      <c r="F43" s="665">
        <v>0.94779901722746407</v>
      </c>
      <c r="G43" s="665">
        <v>1.036142869427896</v>
      </c>
      <c r="H43" s="665">
        <v>0.89290413018569059</v>
      </c>
      <c r="I43" s="665">
        <v>0.95802909046383389</v>
      </c>
      <c r="J43" s="665">
        <v>1.0654510955379262</v>
      </c>
      <c r="K43" s="665">
        <v>0</v>
      </c>
      <c r="L43" s="665" t="s">
        <v>64</v>
      </c>
      <c r="M43" s="665">
        <v>0.94798769490207513</v>
      </c>
    </row>
    <row r="44" spans="2:13" x14ac:dyDescent="0.2">
      <c r="B44" s="667"/>
      <c r="C44" s="630"/>
      <c r="D44" s="662">
        <v>4</v>
      </c>
      <c r="E44" s="631">
        <v>1.2450840882551348</v>
      </c>
      <c r="F44" s="631">
        <v>1.1731515367857193</v>
      </c>
      <c r="G44" s="631">
        <v>1.0994049871240359</v>
      </c>
      <c r="H44" s="631">
        <v>0.98469213744617712</v>
      </c>
      <c r="I44" s="631">
        <v>1.1972405128862367</v>
      </c>
      <c r="J44" s="631">
        <v>0.91675739206142925</v>
      </c>
      <c r="K44" s="631">
        <v>5.7763288522028384</v>
      </c>
      <c r="L44" s="631">
        <v>0</v>
      </c>
      <c r="M44" s="631">
        <v>1.1116616199125335</v>
      </c>
    </row>
    <row r="45" spans="2:13" ht="15.75" customHeight="1" x14ac:dyDescent="0.2">
      <c r="B45" s="658" t="s">
        <v>180</v>
      </c>
      <c r="C45" s="627">
        <v>2</v>
      </c>
      <c r="D45" s="659">
        <v>1</v>
      </c>
      <c r="E45" s="660">
        <v>0.29574583161821738</v>
      </c>
      <c r="F45" s="660">
        <v>1.0839077530828907</v>
      </c>
      <c r="G45" s="660">
        <v>2.0093731524413543</v>
      </c>
      <c r="H45" s="660">
        <v>0.44943865472259115</v>
      </c>
      <c r="I45" s="660">
        <v>0.94482745532609091</v>
      </c>
      <c r="J45" s="660">
        <v>0.97324723862635198</v>
      </c>
      <c r="K45" s="660">
        <v>1.0419503564655901</v>
      </c>
      <c r="L45" s="660">
        <v>0.72194523305214642</v>
      </c>
      <c r="M45" s="660">
        <v>0.93899339270089988</v>
      </c>
    </row>
    <row r="46" spans="2:13" x14ac:dyDescent="0.2">
      <c r="B46" s="661"/>
      <c r="C46" s="630"/>
      <c r="D46" s="662">
        <v>2</v>
      </c>
      <c r="E46" s="663">
        <v>0</v>
      </c>
      <c r="F46" s="663">
        <v>0</v>
      </c>
      <c r="G46" s="663">
        <v>0.76604150303626584</v>
      </c>
      <c r="H46" s="663">
        <v>1.1500660515863845</v>
      </c>
      <c r="I46" s="663">
        <v>1.1596571655644683</v>
      </c>
      <c r="J46" s="663">
        <v>1.1339084966409152</v>
      </c>
      <c r="K46" s="663">
        <v>1.7263939372503696</v>
      </c>
      <c r="L46" s="663">
        <v>1.4935533852851679</v>
      </c>
      <c r="M46" s="663">
        <v>1.1875292956655643</v>
      </c>
    </row>
    <row r="47" spans="2:13" ht="15.75" customHeight="1" x14ac:dyDescent="0.2">
      <c r="B47" s="661"/>
      <c r="C47" s="627">
        <v>3</v>
      </c>
      <c r="D47" s="659">
        <v>1</v>
      </c>
      <c r="E47" s="660">
        <v>8.1632596930217266E-2</v>
      </c>
      <c r="F47" s="660">
        <v>0.38873560141477126</v>
      </c>
      <c r="G47" s="660">
        <v>0.4632549180630004</v>
      </c>
      <c r="H47" s="660">
        <v>0.60831026620380135</v>
      </c>
      <c r="I47" s="660">
        <v>0.72796622301874259</v>
      </c>
      <c r="J47" s="660">
        <v>0.99342983888212189</v>
      </c>
      <c r="K47" s="660">
        <v>0.30520016792331084</v>
      </c>
      <c r="L47" s="660">
        <v>0</v>
      </c>
      <c r="M47" s="660">
        <v>0.72210607063704879</v>
      </c>
    </row>
    <row r="48" spans="2:13" x14ac:dyDescent="0.2">
      <c r="B48" s="637"/>
      <c r="C48" s="637"/>
      <c r="D48" s="664">
        <v>2</v>
      </c>
      <c r="E48" s="665">
        <v>1.3355680420620706</v>
      </c>
      <c r="F48" s="665">
        <v>0.24567973607113555</v>
      </c>
      <c r="G48" s="665">
        <v>0.97985041953604612</v>
      </c>
      <c r="H48" s="665">
        <v>0.47904901820105988</v>
      </c>
      <c r="I48" s="665">
        <v>0.74688450795238015</v>
      </c>
      <c r="J48" s="665">
        <v>0.82911630026553362</v>
      </c>
      <c r="K48" s="665">
        <v>1.8735199560653175</v>
      </c>
      <c r="L48" s="665">
        <v>0</v>
      </c>
      <c r="M48" s="665">
        <v>0.72656043799830883</v>
      </c>
    </row>
    <row r="49" spans="2:13" x14ac:dyDescent="0.2">
      <c r="B49" s="637"/>
      <c r="C49" s="630"/>
      <c r="D49" s="662">
        <v>3</v>
      </c>
      <c r="E49" s="631">
        <v>1.8376114543265485</v>
      </c>
      <c r="F49" s="631">
        <v>1.8006861614750365</v>
      </c>
      <c r="G49" s="631">
        <v>0.79316178715586694</v>
      </c>
      <c r="H49" s="631">
        <v>0.78312225700712856</v>
      </c>
      <c r="I49" s="631">
        <v>0.97470987284809818</v>
      </c>
      <c r="J49" s="631">
        <v>0.79700690870929114</v>
      </c>
      <c r="K49" s="631">
        <v>1.469454433094235</v>
      </c>
      <c r="L49" s="631">
        <v>0</v>
      </c>
      <c r="M49" s="631">
        <v>0.9423310854015009</v>
      </c>
    </row>
    <row r="50" spans="2:13" x14ac:dyDescent="0.2">
      <c r="B50" s="637"/>
      <c r="C50" s="627">
        <v>4</v>
      </c>
      <c r="D50" s="659">
        <v>1</v>
      </c>
      <c r="E50" s="660">
        <v>1.4687258191185748</v>
      </c>
      <c r="F50" s="660">
        <v>0.60821696374074508</v>
      </c>
      <c r="G50" s="660">
        <v>0.60251615249991153</v>
      </c>
      <c r="H50" s="660">
        <v>0.63314744674377921</v>
      </c>
      <c r="I50" s="660">
        <v>0.68315726863985216</v>
      </c>
      <c r="J50" s="660">
        <v>0.83030863998125493</v>
      </c>
      <c r="K50" s="660">
        <v>0</v>
      </c>
      <c r="L50" s="660" t="s">
        <v>64</v>
      </c>
      <c r="M50" s="660">
        <v>0.7197837472748424</v>
      </c>
    </row>
    <row r="51" spans="2:13" x14ac:dyDescent="0.2">
      <c r="B51" s="661"/>
      <c r="C51" s="637"/>
      <c r="D51" s="664">
        <v>2</v>
      </c>
      <c r="E51" s="665">
        <v>0.76909830125270007</v>
      </c>
      <c r="F51" s="665">
        <v>0.6675113492991116</v>
      </c>
      <c r="G51" s="665">
        <v>0.79569356301555094</v>
      </c>
      <c r="H51" s="665">
        <v>0.87050932510032364</v>
      </c>
      <c r="I51" s="665">
        <v>0.60040745744599711</v>
      </c>
      <c r="J51" s="665">
        <v>0.84267399629957751</v>
      </c>
      <c r="K51" s="665">
        <v>0</v>
      </c>
      <c r="L51" s="665" t="s">
        <v>64</v>
      </c>
      <c r="M51" s="665">
        <v>0.73430474716017113</v>
      </c>
    </row>
    <row r="52" spans="2:13" x14ac:dyDescent="0.2">
      <c r="B52" s="661"/>
      <c r="C52" s="637"/>
      <c r="D52" s="664">
        <v>3</v>
      </c>
      <c r="E52" s="665">
        <v>0.56049673803442501</v>
      </c>
      <c r="F52" s="665">
        <v>1.6815064880456612</v>
      </c>
      <c r="G52" s="665">
        <v>0.42771883066025634</v>
      </c>
      <c r="H52" s="665">
        <v>1.1857218332449442</v>
      </c>
      <c r="I52" s="665">
        <v>0.55690993964765434</v>
      </c>
      <c r="J52" s="665">
        <v>1.0049348388171544</v>
      </c>
      <c r="K52" s="665">
        <v>0</v>
      </c>
      <c r="L52" s="665" t="s">
        <v>64</v>
      </c>
      <c r="M52" s="665">
        <v>0.84498222303176751</v>
      </c>
    </row>
    <row r="53" spans="2:13" x14ac:dyDescent="0.2">
      <c r="B53" s="667"/>
      <c r="C53" s="630"/>
      <c r="D53" s="662">
        <v>4</v>
      </c>
      <c r="E53" s="631">
        <v>1.0120158786056255</v>
      </c>
      <c r="F53" s="631">
        <v>1.7461325296357693</v>
      </c>
      <c r="G53" s="631">
        <v>1.0434468397025152</v>
      </c>
      <c r="H53" s="631">
        <v>1.2706156539833853</v>
      </c>
      <c r="I53" s="631">
        <v>1.1128022310807173</v>
      </c>
      <c r="J53" s="631">
        <v>0.80976885353209738</v>
      </c>
      <c r="K53" s="631">
        <v>0</v>
      </c>
      <c r="L53" s="631" t="s">
        <v>64</v>
      </c>
      <c r="M53" s="631">
        <v>1.211255778670042</v>
      </c>
    </row>
    <row r="54" spans="2:13" ht="15.75" customHeight="1" x14ac:dyDescent="0.2"/>
    <row r="55" spans="2:13" x14ac:dyDescent="0.2">
      <c r="B55" s="615"/>
      <c r="C55" s="615"/>
      <c r="D55" s="615"/>
      <c r="E55" s="615"/>
      <c r="F55" s="615"/>
      <c r="G55" s="615"/>
      <c r="H55" s="615"/>
      <c r="I55" s="615"/>
      <c r="J55" s="615"/>
      <c r="K55" s="615"/>
      <c r="L55" s="615"/>
      <c r="M55" s="615"/>
    </row>
    <row r="56" spans="2:13" x14ac:dyDescent="0.2">
      <c r="B56" s="919" t="s">
        <v>212</v>
      </c>
      <c r="C56" s="920"/>
      <c r="D56" s="920"/>
      <c r="E56" s="920"/>
      <c r="F56" s="920"/>
      <c r="G56" s="920"/>
      <c r="H56" s="920"/>
      <c r="I56" s="920"/>
      <c r="J56" s="920"/>
      <c r="K56" s="920"/>
      <c r="L56" s="920"/>
      <c r="M56" s="921"/>
    </row>
    <row r="57" spans="2:13" ht="12.75" customHeight="1" x14ac:dyDescent="0.2">
      <c r="B57" s="649"/>
      <c r="C57" s="922" t="s">
        <v>209</v>
      </c>
      <c r="D57" s="923"/>
      <c r="E57" s="924" t="s">
        <v>34</v>
      </c>
      <c r="F57" s="925"/>
      <c r="G57" s="925"/>
      <c r="H57" s="925"/>
      <c r="I57" s="925"/>
      <c r="J57" s="925"/>
      <c r="K57" s="925"/>
      <c r="L57" s="926"/>
      <c r="M57" s="650"/>
    </row>
    <row r="58" spans="2:13" x14ac:dyDescent="0.2">
      <c r="B58" s="651" t="s">
        <v>149</v>
      </c>
      <c r="C58" s="652" t="s">
        <v>210</v>
      </c>
      <c r="D58" s="653" t="s">
        <v>211</v>
      </c>
      <c r="E58" s="654">
        <v>1</v>
      </c>
      <c r="F58" s="654">
        <v>2</v>
      </c>
      <c r="G58" s="654">
        <v>3</v>
      </c>
      <c r="H58" s="655" t="s">
        <v>36</v>
      </c>
      <c r="I58" s="655" t="s">
        <v>37</v>
      </c>
      <c r="J58" s="656" t="s">
        <v>38</v>
      </c>
      <c r="K58" s="655" t="s">
        <v>39</v>
      </c>
      <c r="L58" s="656" t="s">
        <v>40</v>
      </c>
      <c r="M58" s="657" t="s">
        <v>143</v>
      </c>
    </row>
    <row r="59" spans="2:13" x14ac:dyDescent="0.2">
      <c r="B59" s="658" t="s">
        <v>46</v>
      </c>
      <c r="C59" s="627">
        <v>2</v>
      </c>
      <c r="D59" s="659">
        <v>1</v>
      </c>
      <c r="E59" s="668">
        <v>87</v>
      </c>
      <c r="F59" s="668">
        <v>117</v>
      </c>
      <c r="G59" s="668">
        <v>176</v>
      </c>
      <c r="H59" s="668">
        <v>422</v>
      </c>
      <c r="I59" s="668">
        <v>2045</v>
      </c>
      <c r="J59" s="668">
        <v>3015</v>
      </c>
      <c r="K59" s="668">
        <v>4070</v>
      </c>
      <c r="L59" s="668">
        <v>1103</v>
      </c>
      <c r="M59" s="668">
        <v>11035</v>
      </c>
    </row>
    <row r="60" spans="2:13" x14ac:dyDescent="0.2">
      <c r="B60" s="661"/>
      <c r="C60" s="630"/>
      <c r="D60" s="662">
        <v>2</v>
      </c>
      <c r="E60" s="669">
        <v>217</v>
      </c>
      <c r="F60" s="669">
        <v>310</v>
      </c>
      <c r="G60" s="669">
        <v>382</v>
      </c>
      <c r="H60" s="669">
        <v>868</v>
      </c>
      <c r="I60" s="669">
        <v>3620</v>
      </c>
      <c r="J60" s="669">
        <v>4688</v>
      </c>
      <c r="K60" s="669">
        <v>4201</v>
      </c>
      <c r="L60" s="669">
        <v>851</v>
      </c>
      <c r="M60" s="669">
        <v>15137</v>
      </c>
    </row>
    <row r="61" spans="2:13" x14ac:dyDescent="0.2">
      <c r="B61" s="661"/>
      <c r="C61" s="627">
        <v>3</v>
      </c>
      <c r="D61" s="659">
        <v>1</v>
      </c>
      <c r="E61" s="668">
        <v>71</v>
      </c>
      <c r="F61" s="668">
        <v>109</v>
      </c>
      <c r="G61" s="668">
        <v>108</v>
      </c>
      <c r="H61" s="668">
        <v>283</v>
      </c>
      <c r="I61" s="668">
        <v>1145</v>
      </c>
      <c r="J61" s="668">
        <v>1645</v>
      </c>
      <c r="K61" s="668">
        <v>144</v>
      </c>
      <c r="L61" s="668">
        <v>1</v>
      </c>
      <c r="M61" s="668">
        <v>3506</v>
      </c>
    </row>
    <row r="62" spans="2:13" x14ac:dyDescent="0.2">
      <c r="B62" s="661"/>
      <c r="C62" s="637"/>
      <c r="D62" s="664">
        <v>2</v>
      </c>
      <c r="E62" s="670">
        <v>97</v>
      </c>
      <c r="F62" s="670">
        <v>154</v>
      </c>
      <c r="G62" s="670">
        <v>158</v>
      </c>
      <c r="H62" s="670">
        <v>366</v>
      </c>
      <c r="I62" s="670">
        <v>1907</v>
      </c>
      <c r="J62" s="670">
        <v>1669</v>
      </c>
      <c r="K62" s="670">
        <v>188</v>
      </c>
      <c r="L62" s="670">
        <v>1</v>
      </c>
      <c r="M62" s="670">
        <v>4540</v>
      </c>
    </row>
    <row r="63" spans="2:13" x14ac:dyDescent="0.2">
      <c r="B63" s="661"/>
      <c r="C63" s="630"/>
      <c r="D63" s="662">
        <v>3</v>
      </c>
      <c r="E63" s="632">
        <v>303</v>
      </c>
      <c r="F63" s="632">
        <v>407</v>
      </c>
      <c r="G63" s="632">
        <v>483</v>
      </c>
      <c r="H63" s="632">
        <v>1136</v>
      </c>
      <c r="I63" s="632">
        <v>4386</v>
      </c>
      <c r="J63" s="632">
        <v>2149</v>
      </c>
      <c r="K63" s="632">
        <v>140</v>
      </c>
      <c r="L63" s="632">
        <v>10</v>
      </c>
      <c r="M63" s="632">
        <v>9014</v>
      </c>
    </row>
    <row r="64" spans="2:13" x14ac:dyDescent="0.2">
      <c r="B64" s="661"/>
      <c r="C64" s="627">
        <v>4</v>
      </c>
      <c r="D64" s="659">
        <v>1</v>
      </c>
      <c r="E64" s="668">
        <v>67</v>
      </c>
      <c r="F64" s="668">
        <v>103</v>
      </c>
      <c r="G64" s="668">
        <v>150</v>
      </c>
      <c r="H64" s="668">
        <v>249</v>
      </c>
      <c r="I64" s="668">
        <v>1246</v>
      </c>
      <c r="J64" s="668">
        <v>911</v>
      </c>
      <c r="K64" s="668">
        <v>13</v>
      </c>
      <c r="L64" s="668">
        <v>0</v>
      </c>
      <c r="M64" s="668">
        <v>2739</v>
      </c>
    </row>
    <row r="65" spans="2:13" x14ac:dyDescent="0.2">
      <c r="B65" s="661"/>
      <c r="C65" s="637"/>
      <c r="D65" s="664">
        <v>2</v>
      </c>
      <c r="E65" s="670">
        <v>59</v>
      </c>
      <c r="F65" s="670">
        <v>120</v>
      </c>
      <c r="G65" s="670">
        <v>160</v>
      </c>
      <c r="H65" s="670">
        <v>364</v>
      </c>
      <c r="I65" s="670">
        <v>1725</v>
      </c>
      <c r="J65" s="670">
        <v>1007</v>
      </c>
      <c r="K65" s="670">
        <v>5</v>
      </c>
      <c r="L65" s="670">
        <v>0</v>
      </c>
      <c r="M65" s="670">
        <v>3440</v>
      </c>
    </row>
    <row r="66" spans="2:13" x14ac:dyDescent="0.2">
      <c r="B66" s="661"/>
      <c r="C66" s="637"/>
      <c r="D66" s="664">
        <v>3</v>
      </c>
      <c r="E66" s="670">
        <v>59</v>
      </c>
      <c r="F66" s="670">
        <v>89</v>
      </c>
      <c r="G66" s="670">
        <v>115</v>
      </c>
      <c r="H66" s="670">
        <v>314</v>
      </c>
      <c r="I66" s="670">
        <v>1084</v>
      </c>
      <c r="J66" s="670">
        <v>605</v>
      </c>
      <c r="K66" s="670">
        <v>3</v>
      </c>
      <c r="L66" s="670">
        <v>0</v>
      </c>
      <c r="M66" s="670">
        <v>2269</v>
      </c>
    </row>
    <row r="67" spans="2:13" x14ac:dyDescent="0.2">
      <c r="B67" s="661"/>
      <c r="C67" s="630"/>
      <c r="D67" s="662">
        <v>4</v>
      </c>
      <c r="E67" s="632">
        <v>121</v>
      </c>
      <c r="F67" s="632">
        <v>133</v>
      </c>
      <c r="G67" s="632">
        <v>201</v>
      </c>
      <c r="H67" s="632">
        <v>372</v>
      </c>
      <c r="I67" s="632">
        <v>1252</v>
      </c>
      <c r="J67" s="632">
        <v>590</v>
      </c>
      <c r="K67" s="632">
        <v>4</v>
      </c>
      <c r="L67" s="632">
        <v>1</v>
      </c>
      <c r="M67" s="632">
        <v>2674</v>
      </c>
    </row>
    <row r="68" spans="2:13" x14ac:dyDescent="0.2">
      <c r="B68" s="658" t="s">
        <v>47</v>
      </c>
      <c r="C68" s="627">
        <v>2</v>
      </c>
      <c r="D68" s="659">
        <v>1</v>
      </c>
      <c r="E68" s="668">
        <v>13</v>
      </c>
      <c r="F68" s="668">
        <v>28</v>
      </c>
      <c r="G68" s="668">
        <v>43</v>
      </c>
      <c r="H68" s="668">
        <v>113</v>
      </c>
      <c r="I68" s="668">
        <v>825</v>
      </c>
      <c r="J68" s="668">
        <v>1493</v>
      </c>
      <c r="K68" s="668">
        <v>1332</v>
      </c>
      <c r="L68" s="668">
        <v>284</v>
      </c>
      <c r="M68" s="668">
        <v>4131</v>
      </c>
    </row>
    <row r="69" spans="2:13" x14ac:dyDescent="0.2">
      <c r="B69" s="661"/>
      <c r="C69" s="630"/>
      <c r="D69" s="662">
        <v>2</v>
      </c>
      <c r="E69" s="669">
        <v>63</v>
      </c>
      <c r="F69" s="669">
        <v>78</v>
      </c>
      <c r="G69" s="669">
        <v>88</v>
      </c>
      <c r="H69" s="669">
        <v>218</v>
      </c>
      <c r="I69" s="669">
        <v>1227</v>
      </c>
      <c r="J69" s="669">
        <v>1646</v>
      </c>
      <c r="K69" s="669">
        <v>1095</v>
      </c>
      <c r="L69" s="669">
        <v>218</v>
      </c>
      <c r="M69" s="669">
        <v>4633</v>
      </c>
    </row>
    <row r="70" spans="2:13" x14ac:dyDescent="0.2">
      <c r="B70" s="661"/>
      <c r="C70" s="627">
        <v>3</v>
      </c>
      <c r="D70" s="659">
        <v>1</v>
      </c>
      <c r="E70" s="668">
        <v>77</v>
      </c>
      <c r="F70" s="668">
        <v>89</v>
      </c>
      <c r="G70" s="668">
        <v>144</v>
      </c>
      <c r="H70" s="668">
        <v>319</v>
      </c>
      <c r="I70" s="668">
        <v>1270</v>
      </c>
      <c r="J70" s="668">
        <v>1050</v>
      </c>
      <c r="K70" s="668">
        <v>86</v>
      </c>
      <c r="L70" s="668">
        <v>1</v>
      </c>
      <c r="M70" s="668">
        <v>3036</v>
      </c>
    </row>
    <row r="71" spans="2:13" x14ac:dyDescent="0.2">
      <c r="B71" s="661"/>
      <c r="C71" s="637"/>
      <c r="D71" s="664">
        <v>2</v>
      </c>
      <c r="E71" s="670">
        <v>83</v>
      </c>
      <c r="F71" s="670">
        <v>108</v>
      </c>
      <c r="G71" s="670">
        <v>149</v>
      </c>
      <c r="H71" s="670">
        <v>428</v>
      </c>
      <c r="I71" s="670">
        <v>1411</v>
      </c>
      <c r="J71" s="670">
        <v>951</v>
      </c>
      <c r="K71" s="670">
        <v>96</v>
      </c>
      <c r="L71" s="670">
        <v>0</v>
      </c>
      <c r="M71" s="670">
        <v>3226</v>
      </c>
    </row>
    <row r="72" spans="2:13" x14ac:dyDescent="0.2">
      <c r="B72" s="661"/>
      <c r="C72" s="630"/>
      <c r="D72" s="662">
        <v>3</v>
      </c>
      <c r="E72" s="632">
        <v>183</v>
      </c>
      <c r="F72" s="632">
        <v>273</v>
      </c>
      <c r="G72" s="632">
        <v>292</v>
      </c>
      <c r="H72" s="632">
        <v>776</v>
      </c>
      <c r="I72" s="632">
        <v>2492</v>
      </c>
      <c r="J72" s="632">
        <v>914</v>
      </c>
      <c r="K72" s="632">
        <v>41</v>
      </c>
      <c r="L72" s="632">
        <v>4</v>
      </c>
      <c r="M72" s="632">
        <v>4975</v>
      </c>
    </row>
    <row r="73" spans="2:13" x14ac:dyDescent="0.2">
      <c r="B73" s="661"/>
      <c r="C73" s="627">
        <v>4</v>
      </c>
      <c r="D73" s="659">
        <v>1</v>
      </c>
      <c r="E73" s="668">
        <v>66</v>
      </c>
      <c r="F73" s="668">
        <v>132</v>
      </c>
      <c r="G73" s="668">
        <v>147</v>
      </c>
      <c r="H73" s="668">
        <v>386</v>
      </c>
      <c r="I73" s="668">
        <v>1376</v>
      </c>
      <c r="J73" s="668">
        <v>647</v>
      </c>
      <c r="K73" s="668">
        <v>12</v>
      </c>
      <c r="L73" s="668">
        <v>0</v>
      </c>
      <c r="M73" s="668">
        <v>2766</v>
      </c>
    </row>
    <row r="74" spans="2:13" x14ac:dyDescent="0.2">
      <c r="B74" s="661"/>
      <c r="C74" s="637"/>
      <c r="D74" s="664">
        <v>2</v>
      </c>
      <c r="E74" s="670">
        <v>79</v>
      </c>
      <c r="F74" s="670">
        <v>108</v>
      </c>
      <c r="G74" s="670">
        <v>139</v>
      </c>
      <c r="H74" s="670">
        <v>320</v>
      </c>
      <c r="I74" s="670">
        <v>1074</v>
      </c>
      <c r="J74" s="670">
        <v>527</v>
      </c>
      <c r="K74" s="670">
        <v>3</v>
      </c>
      <c r="L74" s="670">
        <v>0</v>
      </c>
      <c r="M74" s="670">
        <v>2250</v>
      </c>
    </row>
    <row r="75" spans="2:13" x14ac:dyDescent="0.2">
      <c r="B75" s="661"/>
      <c r="C75" s="637"/>
      <c r="D75" s="664">
        <v>3</v>
      </c>
      <c r="E75" s="670">
        <v>55</v>
      </c>
      <c r="F75" s="670">
        <v>69</v>
      </c>
      <c r="G75" s="670">
        <v>120</v>
      </c>
      <c r="H75" s="670">
        <v>254</v>
      </c>
      <c r="I75" s="670">
        <v>673</v>
      </c>
      <c r="J75" s="670">
        <v>289</v>
      </c>
      <c r="K75" s="670">
        <v>1</v>
      </c>
      <c r="L75" s="670">
        <v>0</v>
      </c>
      <c r="M75" s="670">
        <v>1461</v>
      </c>
    </row>
    <row r="76" spans="2:13" x14ac:dyDescent="0.2">
      <c r="B76" s="661"/>
      <c r="C76" s="630"/>
      <c r="D76" s="662">
        <v>4</v>
      </c>
      <c r="E76" s="632">
        <v>79</v>
      </c>
      <c r="F76" s="632">
        <v>110</v>
      </c>
      <c r="G76" s="632">
        <v>138</v>
      </c>
      <c r="H76" s="632">
        <v>286</v>
      </c>
      <c r="I76" s="632">
        <v>635</v>
      </c>
      <c r="J76" s="632">
        <v>225</v>
      </c>
      <c r="K76" s="632">
        <v>1</v>
      </c>
      <c r="L76" s="632">
        <v>0</v>
      </c>
      <c r="M76" s="632">
        <v>1474</v>
      </c>
    </row>
    <row r="77" spans="2:13" x14ac:dyDescent="0.2">
      <c r="B77" s="658" t="s">
        <v>48</v>
      </c>
      <c r="C77" s="627">
        <v>2</v>
      </c>
      <c r="D77" s="659">
        <v>1</v>
      </c>
      <c r="E77" s="668">
        <v>28</v>
      </c>
      <c r="F77" s="668">
        <v>25</v>
      </c>
      <c r="G77" s="668">
        <v>30</v>
      </c>
      <c r="H77" s="668">
        <v>90</v>
      </c>
      <c r="I77" s="668">
        <v>501</v>
      </c>
      <c r="J77" s="668">
        <v>715</v>
      </c>
      <c r="K77" s="668">
        <v>666</v>
      </c>
      <c r="L77" s="668">
        <v>130</v>
      </c>
      <c r="M77" s="668">
        <v>2185</v>
      </c>
    </row>
    <row r="78" spans="2:13" x14ac:dyDescent="0.2">
      <c r="B78" s="661"/>
      <c r="C78" s="630"/>
      <c r="D78" s="662">
        <v>2</v>
      </c>
      <c r="E78" s="669">
        <v>19</v>
      </c>
      <c r="F78" s="669">
        <v>22</v>
      </c>
      <c r="G78" s="669">
        <v>31</v>
      </c>
      <c r="H78" s="669">
        <v>82</v>
      </c>
      <c r="I78" s="669">
        <v>567</v>
      </c>
      <c r="J78" s="669">
        <v>749</v>
      </c>
      <c r="K78" s="669">
        <v>464</v>
      </c>
      <c r="L78" s="669">
        <v>115</v>
      </c>
      <c r="M78" s="669">
        <v>2049</v>
      </c>
    </row>
    <row r="79" spans="2:13" x14ac:dyDescent="0.2">
      <c r="B79" s="661"/>
      <c r="C79" s="627">
        <v>3</v>
      </c>
      <c r="D79" s="659">
        <v>1</v>
      </c>
      <c r="E79" s="668">
        <v>45</v>
      </c>
      <c r="F79" s="668">
        <v>57</v>
      </c>
      <c r="G79" s="668">
        <v>80</v>
      </c>
      <c r="H79" s="668">
        <v>208</v>
      </c>
      <c r="I79" s="668">
        <v>739</v>
      </c>
      <c r="J79" s="668">
        <v>514</v>
      </c>
      <c r="K79" s="668">
        <v>42</v>
      </c>
      <c r="L79" s="668">
        <v>0</v>
      </c>
      <c r="M79" s="668">
        <v>1685</v>
      </c>
    </row>
    <row r="80" spans="2:13" x14ac:dyDescent="0.2">
      <c r="B80" s="661"/>
      <c r="C80" s="637"/>
      <c r="D80" s="664">
        <v>2</v>
      </c>
      <c r="E80" s="670">
        <v>36</v>
      </c>
      <c r="F80" s="670">
        <v>37</v>
      </c>
      <c r="G80" s="670">
        <v>78</v>
      </c>
      <c r="H80" s="670">
        <v>236</v>
      </c>
      <c r="I80" s="670">
        <v>792</v>
      </c>
      <c r="J80" s="670">
        <v>474</v>
      </c>
      <c r="K80" s="670">
        <v>34</v>
      </c>
      <c r="L80" s="670">
        <v>0</v>
      </c>
      <c r="M80" s="670">
        <v>1687</v>
      </c>
    </row>
    <row r="81" spans="2:13" x14ac:dyDescent="0.2">
      <c r="B81" s="661"/>
      <c r="C81" s="630"/>
      <c r="D81" s="662">
        <v>3</v>
      </c>
      <c r="E81" s="632">
        <v>90</v>
      </c>
      <c r="F81" s="632">
        <v>118</v>
      </c>
      <c r="G81" s="632">
        <v>179</v>
      </c>
      <c r="H81" s="632">
        <v>402</v>
      </c>
      <c r="I81" s="632">
        <v>1348</v>
      </c>
      <c r="J81" s="632">
        <v>452</v>
      </c>
      <c r="K81" s="632">
        <v>25</v>
      </c>
      <c r="L81" s="632">
        <v>3</v>
      </c>
      <c r="M81" s="632">
        <v>2617</v>
      </c>
    </row>
    <row r="82" spans="2:13" x14ac:dyDescent="0.2">
      <c r="B82" s="661"/>
      <c r="C82" s="627">
        <v>4</v>
      </c>
      <c r="D82" s="659">
        <v>1</v>
      </c>
      <c r="E82" s="668">
        <v>81</v>
      </c>
      <c r="F82" s="668">
        <v>95</v>
      </c>
      <c r="G82" s="668">
        <v>125</v>
      </c>
      <c r="H82" s="668">
        <v>294</v>
      </c>
      <c r="I82" s="668">
        <v>929</v>
      </c>
      <c r="J82" s="668">
        <v>333</v>
      </c>
      <c r="K82" s="668">
        <v>5</v>
      </c>
      <c r="L82" s="668">
        <v>0</v>
      </c>
      <c r="M82" s="668">
        <v>1862</v>
      </c>
    </row>
    <row r="83" spans="2:13" x14ac:dyDescent="0.2">
      <c r="B83" s="661"/>
      <c r="C83" s="637"/>
      <c r="D83" s="664">
        <v>2</v>
      </c>
      <c r="E83" s="670">
        <v>52</v>
      </c>
      <c r="F83" s="670">
        <v>79</v>
      </c>
      <c r="G83" s="670">
        <v>132</v>
      </c>
      <c r="H83" s="670">
        <v>212</v>
      </c>
      <c r="I83" s="670">
        <v>708</v>
      </c>
      <c r="J83" s="670">
        <v>307</v>
      </c>
      <c r="K83" s="670">
        <v>4</v>
      </c>
      <c r="L83" s="670">
        <v>0</v>
      </c>
      <c r="M83" s="670">
        <v>1494</v>
      </c>
    </row>
    <row r="84" spans="2:13" x14ac:dyDescent="0.2">
      <c r="B84" s="661"/>
      <c r="C84" s="637"/>
      <c r="D84" s="664">
        <v>3</v>
      </c>
      <c r="E84" s="670">
        <v>45</v>
      </c>
      <c r="F84" s="670">
        <v>81</v>
      </c>
      <c r="G84" s="670">
        <v>72</v>
      </c>
      <c r="H84" s="670">
        <v>194</v>
      </c>
      <c r="I84" s="670">
        <v>417</v>
      </c>
      <c r="J84" s="670">
        <v>164</v>
      </c>
      <c r="K84" s="670">
        <v>1</v>
      </c>
      <c r="L84" s="670">
        <v>0</v>
      </c>
      <c r="M84" s="670">
        <v>974</v>
      </c>
    </row>
    <row r="85" spans="2:13" x14ac:dyDescent="0.2">
      <c r="B85" s="661"/>
      <c r="C85" s="630"/>
      <c r="D85" s="662">
        <v>4</v>
      </c>
      <c r="E85" s="632">
        <v>57</v>
      </c>
      <c r="F85" s="632">
        <v>72</v>
      </c>
      <c r="G85" s="632">
        <v>77</v>
      </c>
      <c r="H85" s="632">
        <v>156</v>
      </c>
      <c r="I85" s="632">
        <v>351</v>
      </c>
      <c r="J85" s="632">
        <v>101</v>
      </c>
      <c r="K85" s="632">
        <v>1</v>
      </c>
      <c r="L85" s="632">
        <v>0</v>
      </c>
      <c r="M85" s="632">
        <v>815</v>
      </c>
    </row>
    <row r="86" spans="2:13" x14ac:dyDescent="0.2">
      <c r="B86" s="658" t="s">
        <v>49</v>
      </c>
      <c r="C86" s="627">
        <v>2</v>
      </c>
      <c r="D86" s="659">
        <v>1</v>
      </c>
      <c r="E86" s="668">
        <v>22</v>
      </c>
      <c r="F86" s="668">
        <v>21</v>
      </c>
      <c r="G86" s="668">
        <v>12</v>
      </c>
      <c r="H86" s="668">
        <v>62</v>
      </c>
      <c r="I86" s="668">
        <v>329</v>
      </c>
      <c r="J86" s="668">
        <v>501</v>
      </c>
      <c r="K86" s="668">
        <v>372</v>
      </c>
      <c r="L86" s="668">
        <v>81</v>
      </c>
      <c r="M86" s="668">
        <v>1400</v>
      </c>
    </row>
    <row r="87" spans="2:13" x14ac:dyDescent="0.2">
      <c r="B87" s="661"/>
      <c r="C87" s="630"/>
      <c r="D87" s="662">
        <v>2</v>
      </c>
      <c r="E87" s="669">
        <v>5</v>
      </c>
      <c r="F87" s="669">
        <v>7</v>
      </c>
      <c r="G87" s="669">
        <v>12</v>
      </c>
      <c r="H87" s="669">
        <v>43</v>
      </c>
      <c r="I87" s="669">
        <v>399</v>
      </c>
      <c r="J87" s="669">
        <v>453</v>
      </c>
      <c r="K87" s="669">
        <v>260</v>
      </c>
      <c r="L87" s="669">
        <v>68</v>
      </c>
      <c r="M87" s="669">
        <v>1247</v>
      </c>
    </row>
    <row r="88" spans="2:13" x14ac:dyDescent="0.2">
      <c r="B88" s="661"/>
      <c r="C88" s="627">
        <v>3</v>
      </c>
      <c r="D88" s="659">
        <v>1</v>
      </c>
      <c r="E88" s="668">
        <v>16</v>
      </c>
      <c r="F88" s="668">
        <v>37</v>
      </c>
      <c r="G88" s="668">
        <v>40</v>
      </c>
      <c r="H88" s="668">
        <v>123</v>
      </c>
      <c r="I88" s="668">
        <v>444</v>
      </c>
      <c r="J88" s="668">
        <v>264</v>
      </c>
      <c r="K88" s="668">
        <v>13</v>
      </c>
      <c r="L88" s="668">
        <v>0</v>
      </c>
      <c r="M88" s="668">
        <v>937</v>
      </c>
    </row>
    <row r="89" spans="2:13" x14ac:dyDescent="0.2">
      <c r="B89" s="661"/>
      <c r="C89" s="637"/>
      <c r="D89" s="664">
        <v>2</v>
      </c>
      <c r="E89" s="670">
        <v>20</v>
      </c>
      <c r="F89" s="670">
        <v>28</v>
      </c>
      <c r="G89" s="670">
        <v>55</v>
      </c>
      <c r="H89" s="670">
        <v>149</v>
      </c>
      <c r="I89" s="670">
        <v>634</v>
      </c>
      <c r="J89" s="670">
        <v>304</v>
      </c>
      <c r="K89" s="670">
        <v>16</v>
      </c>
      <c r="L89" s="670">
        <v>0</v>
      </c>
      <c r="M89" s="670">
        <v>1206</v>
      </c>
    </row>
    <row r="90" spans="2:13" x14ac:dyDescent="0.2">
      <c r="B90" s="661"/>
      <c r="C90" s="630"/>
      <c r="D90" s="662">
        <v>3</v>
      </c>
      <c r="E90" s="632">
        <v>50</v>
      </c>
      <c r="F90" s="632">
        <v>59</v>
      </c>
      <c r="G90" s="632">
        <v>94</v>
      </c>
      <c r="H90" s="632">
        <v>267</v>
      </c>
      <c r="I90" s="632">
        <v>922</v>
      </c>
      <c r="J90" s="632">
        <v>264</v>
      </c>
      <c r="K90" s="632">
        <v>14</v>
      </c>
      <c r="L90" s="632">
        <v>2</v>
      </c>
      <c r="M90" s="632">
        <v>1672</v>
      </c>
    </row>
    <row r="91" spans="2:13" x14ac:dyDescent="0.2">
      <c r="B91" s="661"/>
      <c r="C91" s="627">
        <v>4</v>
      </c>
      <c r="D91" s="659">
        <v>1</v>
      </c>
      <c r="E91" s="668">
        <v>59</v>
      </c>
      <c r="F91" s="668">
        <v>70</v>
      </c>
      <c r="G91" s="668">
        <v>105</v>
      </c>
      <c r="H91" s="668">
        <v>223</v>
      </c>
      <c r="I91" s="668">
        <v>476</v>
      </c>
      <c r="J91" s="668">
        <v>168</v>
      </c>
      <c r="K91" s="668">
        <v>5</v>
      </c>
      <c r="L91" s="668">
        <v>0</v>
      </c>
      <c r="M91" s="668">
        <v>1106</v>
      </c>
    </row>
    <row r="92" spans="2:13" x14ac:dyDescent="0.2">
      <c r="B92" s="661"/>
      <c r="C92" s="637"/>
      <c r="D92" s="664">
        <v>2</v>
      </c>
      <c r="E92" s="670">
        <v>37</v>
      </c>
      <c r="F92" s="670">
        <v>46</v>
      </c>
      <c r="G92" s="670">
        <v>68</v>
      </c>
      <c r="H92" s="670">
        <v>172</v>
      </c>
      <c r="I92" s="670">
        <v>400</v>
      </c>
      <c r="J92" s="670">
        <v>153</v>
      </c>
      <c r="K92" s="670">
        <v>1</v>
      </c>
      <c r="L92" s="670">
        <v>0</v>
      </c>
      <c r="M92" s="670">
        <v>877</v>
      </c>
    </row>
    <row r="93" spans="2:13" x14ac:dyDescent="0.2">
      <c r="B93" s="661"/>
      <c r="C93" s="637"/>
      <c r="D93" s="664">
        <v>3</v>
      </c>
      <c r="E93" s="670">
        <v>22</v>
      </c>
      <c r="F93" s="670">
        <v>40</v>
      </c>
      <c r="G93" s="670">
        <v>56</v>
      </c>
      <c r="H93" s="670">
        <v>113</v>
      </c>
      <c r="I93" s="670">
        <v>234</v>
      </c>
      <c r="J93" s="670">
        <v>77</v>
      </c>
      <c r="K93" s="670">
        <v>0</v>
      </c>
      <c r="L93" s="670">
        <v>0</v>
      </c>
      <c r="M93" s="670">
        <v>542</v>
      </c>
    </row>
    <row r="94" spans="2:13" x14ac:dyDescent="0.2">
      <c r="B94" s="667"/>
      <c r="C94" s="630"/>
      <c r="D94" s="662">
        <v>4</v>
      </c>
      <c r="E94" s="632">
        <v>33</v>
      </c>
      <c r="F94" s="632">
        <v>47</v>
      </c>
      <c r="G94" s="632">
        <v>53</v>
      </c>
      <c r="H94" s="632">
        <v>100</v>
      </c>
      <c r="I94" s="632">
        <v>175</v>
      </c>
      <c r="J94" s="632">
        <v>33</v>
      </c>
      <c r="K94" s="632">
        <v>3</v>
      </c>
      <c r="L94" s="632">
        <v>0</v>
      </c>
      <c r="M94" s="632">
        <v>444</v>
      </c>
    </row>
    <row r="95" spans="2:13" x14ac:dyDescent="0.2">
      <c r="B95" s="658" t="s">
        <v>180</v>
      </c>
      <c r="C95" s="627">
        <v>2</v>
      </c>
      <c r="D95" s="659">
        <v>1</v>
      </c>
      <c r="E95" s="668">
        <v>1</v>
      </c>
      <c r="F95" s="668">
        <v>6</v>
      </c>
      <c r="G95" s="668">
        <v>12</v>
      </c>
      <c r="H95" s="668">
        <v>18</v>
      </c>
      <c r="I95" s="668">
        <v>161</v>
      </c>
      <c r="J95" s="668">
        <v>125</v>
      </c>
      <c r="K95" s="668">
        <v>65</v>
      </c>
      <c r="L95" s="668">
        <v>12</v>
      </c>
      <c r="M95" s="668">
        <v>400</v>
      </c>
    </row>
    <row r="96" spans="2:13" x14ac:dyDescent="0.2">
      <c r="B96" s="661"/>
      <c r="C96" s="630"/>
      <c r="D96" s="662">
        <v>2</v>
      </c>
      <c r="E96" s="669">
        <v>0</v>
      </c>
      <c r="F96" s="669">
        <v>0</v>
      </c>
      <c r="G96" s="669">
        <v>5</v>
      </c>
      <c r="H96" s="669">
        <v>48</v>
      </c>
      <c r="I96" s="669">
        <v>224</v>
      </c>
      <c r="J96" s="669">
        <v>115</v>
      </c>
      <c r="K96" s="669">
        <v>53</v>
      </c>
      <c r="L96" s="669">
        <v>9</v>
      </c>
      <c r="M96" s="669">
        <v>454</v>
      </c>
    </row>
    <row r="97" spans="2:13" x14ac:dyDescent="0.2">
      <c r="B97" s="661"/>
      <c r="C97" s="627">
        <v>3</v>
      </c>
      <c r="D97" s="659">
        <v>1</v>
      </c>
      <c r="E97" s="668">
        <v>2</v>
      </c>
      <c r="F97" s="668">
        <v>4</v>
      </c>
      <c r="G97" s="668">
        <v>6</v>
      </c>
      <c r="H97" s="668">
        <v>19</v>
      </c>
      <c r="I97" s="668">
        <v>103</v>
      </c>
      <c r="J97" s="668">
        <v>45</v>
      </c>
      <c r="K97" s="668">
        <v>1</v>
      </c>
      <c r="L97" s="668">
        <v>0</v>
      </c>
      <c r="M97" s="668">
        <v>180</v>
      </c>
    </row>
    <row r="98" spans="2:13" x14ac:dyDescent="0.2">
      <c r="B98" s="661"/>
      <c r="C98" s="637"/>
      <c r="D98" s="664">
        <v>2</v>
      </c>
      <c r="E98" s="670">
        <v>8</v>
      </c>
      <c r="F98" s="670">
        <v>4</v>
      </c>
      <c r="G98" s="670">
        <v>19</v>
      </c>
      <c r="H98" s="670">
        <v>49</v>
      </c>
      <c r="I98" s="670">
        <v>244</v>
      </c>
      <c r="J98" s="670">
        <v>58</v>
      </c>
      <c r="K98" s="670">
        <v>7</v>
      </c>
      <c r="L98" s="670">
        <v>0</v>
      </c>
      <c r="M98" s="670">
        <v>389</v>
      </c>
    </row>
    <row r="99" spans="2:13" x14ac:dyDescent="0.2">
      <c r="B99" s="661"/>
      <c r="C99" s="630"/>
      <c r="D99" s="662">
        <v>3</v>
      </c>
      <c r="E99" s="632">
        <v>15</v>
      </c>
      <c r="F99" s="632">
        <v>30</v>
      </c>
      <c r="G99" s="632">
        <v>30</v>
      </c>
      <c r="H99" s="632">
        <v>113</v>
      </c>
      <c r="I99" s="632">
        <v>438</v>
      </c>
      <c r="J99" s="632">
        <v>57</v>
      </c>
      <c r="K99" s="632">
        <v>2</v>
      </c>
      <c r="L99" s="632">
        <v>0</v>
      </c>
      <c r="M99" s="632">
        <v>685</v>
      </c>
    </row>
    <row r="100" spans="2:13" x14ac:dyDescent="0.2">
      <c r="B100" s="661"/>
      <c r="C100" s="627">
        <v>4</v>
      </c>
      <c r="D100" s="659">
        <v>1</v>
      </c>
      <c r="E100" s="668">
        <v>15</v>
      </c>
      <c r="F100" s="668">
        <v>12</v>
      </c>
      <c r="G100" s="668">
        <v>17</v>
      </c>
      <c r="H100" s="668">
        <v>43</v>
      </c>
      <c r="I100" s="668">
        <v>64</v>
      </c>
      <c r="J100" s="668">
        <v>23</v>
      </c>
      <c r="K100" s="668">
        <v>0</v>
      </c>
      <c r="L100" s="668">
        <v>0</v>
      </c>
      <c r="M100" s="668">
        <v>174</v>
      </c>
    </row>
    <row r="101" spans="2:13" x14ac:dyDescent="0.2">
      <c r="B101" s="661"/>
      <c r="C101" s="637"/>
      <c r="D101" s="664">
        <v>2</v>
      </c>
      <c r="E101" s="670">
        <v>7</v>
      </c>
      <c r="F101" s="670">
        <v>10</v>
      </c>
      <c r="G101" s="670">
        <v>15</v>
      </c>
      <c r="H101" s="670">
        <v>41</v>
      </c>
      <c r="I101" s="670">
        <v>40</v>
      </c>
      <c r="J101" s="670">
        <v>16</v>
      </c>
      <c r="K101" s="670">
        <v>0</v>
      </c>
      <c r="L101" s="670">
        <v>0</v>
      </c>
      <c r="M101" s="670">
        <v>129</v>
      </c>
    </row>
    <row r="102" spans="2:13" x14ac:dyDescent="0.2">
      <c r="B102" s="661"/>
      <c r="C102" s="637"/>
      <c r="D102" s="664">
        <v>3</v>
      </c>
      <c r="E102" s="670">
        <v>4</v>
      </c>
      <c r="F102" s="670">
        <v>10</v>
      </c>
      <c r="G102" s="670">
        <v>6</v>
      </c>
      <c r="H102" s="670">
        <v>28</v>
      </c>
      <c r="I102" s="670">
        <v>23</v>
      </c>
      <c r="J102" s="670">
        <v>8</v>
      </c>
      <c r="K102" s="670">
        <v>0</v>
      </c>
      <c r="L102" s="670">
        <v>0</v>
      </c>
      <c r="M102" s="670">
        <v>79</v>
      </c>
    </row>
    <row r="103" spans="2:13" x14ac:dyDescent="0.2">
      <c r="B103" s="667"/>
      <c r="C103" s="630"/>
      <c r="D103" s="662">
        <v>4</v>
      </c>
      <c r="E103" s="632">
        <v>7</v>
      </c>
      <c r="F103" s="632">
        <v>19</v>
      </c>
      <c r="G103" s="632">
        <v>16</v>
      </c>
      <c r="H103" s="632">
        <v>36</v>
      </c>
      <c r="I103" s="632">
        <v>33</v>
      </c>
      <c r="J103" s="632">
        <v>3</v>
      </c>
      <c r="K103" s="632">
        <v>0</v>
      </c>
      <c r="L103" s="632">
        <v>0</v>
      </c>
      <c r="M103" s="632">
        <v>114</v>
      </c>
    </row>
  </sheetData>
  <mergeCells count="10">
    <mergeCell ref="B56:M56"/>
    <mergeCell ref="C57:D57"/>
    <mergeCell ref="E57:L57"/>
    <mergeCell ref="B1:M1"/>
    <mergeCell ref="B2:M2"/>
    <mergeCell ref="B3:M3"/>
    <mergeCell ref="B4:M4"/>
    <mergeCell ref="B6:M6"/>
    <mergeCell ref="C7:D7"/>
    <mergeCell ref="E7:L7"/>
  </mergeCells>
  <printOptions horizontalCentered="1" verticalCentered="1"/>
  <pageMargins left="0.25" right="0.25" top="0.25" bottom="0.25" header="0.05" footer="0.05"/>
  <pageSetup scale="83" fitToHeight="0" orientation="landscape" r:id="rId1"/>
  <rowBreaks count="2" manualBreakCount="2">
    <brk id="44" max="12" man="1"/>
    <brk id="85" max="12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M33"/>
  <sheetViews>
    <sheetView showGridLines="0" workbookViewId="0">
      <selection activeCell="B1" sqref="B1:M1"/>
    </sheetView>
  </sheetViews>
  <sheetFormatPr defaultColWidth="9.140625" defaultRowHeight="12.75" x14ac:dyDescent="0.2"/>
  <cols>
    <col min="1" max="1" width="9.140625" style="160"/>
    <col min="2" max="2" width="23.140625" style="645" customWidth="1"/>
    <col min="3" max="4" width="8.7109375" style="645" customWidth="1"/>
    <col min="5" max="7" width="9.28515625" style="645" customWidth="1"/>
    <col min="8" max="11" width="9.28515625" style="646" customWidth="1"/>
    <col min="12" max="12" width="9.28515625" style="645" customWidth="1"/>
    <col min="13" max="13" width="10.85546875" style="645" customWidth="1"/>
    <col min="14" max="16384" width="9.140625" style="160"/>
  </cols>
  <sheetData>
    <row r="1" spans="2:13" ht="15.75" customHeight="1" x14ac:dyDescent="0.2">
      <c r="B1" s="927" t="s">
        <v>274</v>
      </c>
      <c r="C1" s="927"/>
      <c r="D1" s="927"/>
      <c r="E1" s="927"/>
      <c r="F1" s="927"/>
      <c r="G1" s="927"/>
      <c r="H1" s="927"/>
      <c r="I1" s="927"/>
      <c r="J1" s="927"/>
      <c r="K1" s="927"/>
      <c r="L1" s="927"/>
      <c r="M1" s="927"/>
    </row>
    <row r="2" spans="2:13" x14ac:dyDescent="0.2">
      <c r="B2" s="928" t="s">
        <v>206</v>
      </c>
      <c r="C2" s="928"/>
      <c r="D2" s="928"/>
      <c r="E2" s="928"/>
      <c r="F2" s="928"/>
      <c r="G2" s="928"/>
      <c r="H2" s="928"/>
      <c r="I2" s="928"/>
      <c r="J2" s="928"/>
      <c r="K2" s="928"/>
      <c r="L2" s="928"/>
      <c r="M2" s="928"/>
    </row>
    <row r="3" spans="2:13" x14ac:dyDescent="0.2">
      <c r="B3" s="928" t="s">
        <v>190</v>
      </c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</row>
    <row r="4" spans="2:13" x14ac:dyDescent="0.2">
      <c r="B4" s="928" t="s">
        <v>207</v>
      </c>
      <c r="C4" s="928"/>
      <c r="D4" s="928"/>
      <c r="E4" s="928"/>
      <c r="F4" s="928"/>
      <c r="G4" s="928"/>
      <c r="H4" s="928"/>
      <c r="I4" s="928"/>
      <c r="J4" s="928"/>
      <c r="K4" s="928"/>
      <c r="L4" s="928"/>
      <c r="M4" s="928"/>
    </row>
    <row r="5" spans="2:13" x14ac:dyDescent="0.2">
      <c r="B5" s="671"/>
      <c r="C5" s="671"/>
      <c r="D5" s="671"/>
      <c r="E5" s="671"/>
      <c r="F5" s="671"/>
      <c r="G5" s="671"/>
      <c r="H5" s="671"/>
      <c r="I5" s="671"/>
      <c r="J5" s="671"/>
      <c r="K5" s="671"/>
      <c r="L5" s="671"/>
      <c r="M5" s="671"/>
    </row>
    <row r="6" spans="2:13" ht="15.75" customHeight="1" x14ac:dyDescent="0.2">
      <c r="B6" s="615"/>
      <c r="C6" s="615"/>
      <c r="D6" s="615"/>
      <c r="E6" s="615"/>
      <c r="F6" s="615"/>
      <c r="G6" s="615"/>
      <c r="H6" s="615"/>
      <c r="I6" s="615"/>
      <c r="J6" s="615"/>
      <c r="K6" s="615"/>
      <c r="L6" s="615"/>
      <c r="M6" s="615"/>
    </row>
    <row r="7" spans="2:13" x14ac:dyDescent="0.2">
      <c r="B7" s="929" t="s">
        <v>208</v>
      </c>
      <c r="C7" s="930"/>
      <c r="D7" s="930"/>
      <c r="E7" s="930"/>
      <c r="F7" s="930"/>
      <c r="G7" s="930"/>
      <c r="H7" s="930"/>
      <c r="I7" s="930"/>
      <c r="J7" s="930"/>
      <c r="K7" s="930"/>
      <c r="L7" s="930"/>
      <c r="M7" s="931"/>
    </row>
    <row r="8" spans="2:13" ht="12.75" customHeight="1" x14ac:dyDescent="0.2">
      <c r="B8" s="649"/>
      <c r="C8" s="922" t="s">
        <v>209</v>
      </c>
      <c r="D8" s="923"/>
      <c r="E8" s="924" t="s">
        <v>34</v>
      </c>
      <c r="F8" s="925"/>
      <c r="G8" s="925"/>
      <c r="H8" s="925"/>
      <c r="I8" s="925"/>
      <c r="J8" s="925"/>
      <c r="K8" s="925"/>
      <c r="L8" s="926"/>
      <c r="M8" s="650"/>
    </row>
    <row r="9" spans="2:13" ht="25.5" x14ac:dyDescent="0.2">
      <c r="B9" s="651" t="s">
        <v>149</v>
      </c>
      <c r="C9" s="652" t="s">
        <v>210</v>
      </c>
      <c r="D9" s="653" t="s">
        <v>211</v>
      </c>
      <c r="E9" s="654">
        <v>1</v>
      </c>
      <c r="F9" s="654">
        <v>2</v>
      </c>
      <c r="G9" s="654">
        <v>3</v>
      </c>
      <c r="H9" s="655" t="s">
        <v>36</v>
      </c>
      <c r="I9" s="655" t="s">
        <v>37</v>
      </c>
      <c r="J9" s="656" t="s">
        <v>38</v>
      </c>
      <c r="K9" s="655" t="s">
        <v>39</v>
      </c>
      <c r="L9" s="656" t="s">
        <v>40</v>
      </c>
      <c r="M9" s="657" t="s">
        <v>143</v>
      </c>
    </row>
    <row r="10" spans="2:13" x14ac:dyDescent="0.2">
      <c r="B10" s="658" t="s">
        <v>46</v>
      </c>
      <c r="C10" s="627">
        <v>2</v>
      </c>
      <c r="D10" s="659">
        <v>1</v>
      </c>
      <c r="E10" s="660">
        <v>1.0753449493994589</v>
      </c>
      <c r="F10" s="660">
        <v>0.96160015385788322</v>
      </c>
      <c r="G10" s="660">
        <v>0.84820220916732547</v>
      </c>
      <c r="H10" s="660">
        <v>0.82412024962380392</v>
      </c>
      <c r="I10" s="660">
        <v>0.78876825440280773</v>
      </c>
      <c r="J10" s="660">
        <v>0.88634736813166581</v>
      </c>
      <c r="K10" s="660">
        <v>1.0451728226172232</v>
      </c>
      <c r="L10" s="660">
        <v>1.1392555625577052</v>
      </c>
      <c r="M10" s="660">
        <v>0.87394809832506359</v>
      </c>
    </row>
    <row r="11" spans="2:13" x14ac:dyDescent="0.2">
      <c r="B11" s="661"/>
      <c r="C11" s="630"/>
      <c r="D11" s="662">
        <v>2</v>
      </c>
      <c r="E11" s="663">
        <v>1.6020772741854152</v>
      </c>
      <c r="F11" s="663">
        <v>1.5882935283360429</v>
      </c>
      <c r="G11" s="663">
        <v>1.4053738640030848</v>
      </c>
      <c r="H11" s="663">
        <v>1.1104796325925379</v>
      </c>
      <c r="I11" s="663">
        <v>1.0197858057350739</v>
      </c>
      <c r="J11" s="663">
        <v>1.0944775123420993</v>
      </c>
      <c r="K11" s="663">
        <v>1.1339925658014995</v>
      </c>
      <c r="L11" s="663">
        <v>1.4530432790880017</v>
      </c>
      <c r="M11" s="663">
        <v>1.1216153985606863</v>
      </c>
    </row>
    <row r="12" spans="2:13" x14ac:dyDescent="0.2">
      <c r="B12" s="658" t="s">
        <v>47</v>
      </c>
      <c r="C12" s="627">
        <v>2</v>
      </c>
      <c r="D12" s="659">
        <v>1</v>
      </c>
      <c r="E12" s="660">
        <v>0.76620502707730087</v>
      </c>
      <c r="F12" s="660">
        <v>0.81961337257319999</v>
      </c>
      <c r="G12" s="660">
        <v>0.68525308343382751</v>
      </c>
      <c r="H12" s="660">
        <v>0.70274965687031499</v>
      </c>
      <c r="I12" s="660">
        <v>0.72103878785498732</v>
      </c>
      <c r="J12" s="660">
        <v>0.77571865412148777</v>
      </c>
      <c r="K12" s="660">
        <v>1.0086014067453333</v>
      </c>
      <c r="L12" s="660">
        <v>0.63710373587474056</v>
      </c>
      <c r="M12" s="660">
        <v>0.75312870816785826</v>
      </c>
    </row>
    <row r="13" spans="2:13" x14ac:dyDescent="0.2">
      <c r="B13" s="661"/>
      <c r="C13" s="630"/>
      <c r="D13" s="662">
        <v>2</v>
      </c>
      <c r="E13" s="663">
        <v>1.6320556919054392</v>
      </c>
      <c r="F13" s="663">
        <v>0.9421250590987994</v>
      </c>
      <c r="G13" s="663">
        <v>1.1690671004943562</v>
      </c>
      <c r="H13" s="663">
        <v>1.0872648634972022</v>
      </c>
      <c r="I13" s="663">
        <v>1.0028610115399477</v>
      </c>
      <c r="J13" s="663">
        <v>1.0364199261253422</v>
      </c>
      <c r="K13" s="663">
        <v>1.085881898306051</v>
      </c>
      <c r="L13" s="663">
        <v>0.86388462304822766</v>
      </c>
      <c r="M13" s="663">
        <v>1.0526662307509747</v>
      </c>
    </row>
    <row r="14" spans="2:13" x14ac:dyDescent="0.2">
      <c r="B14" s="658" t="s">
        <v>48</v>
      </c>
      <c r="C14" s="627">
        <v>2</v>
      </c>
      <c r="D14" s="659">
        <v>1</v>
      </c>
      <c r="E14" s="660">
        <v>0.77711330094514641</v>
      </c>
      <c r="F14" s="660">
        <v>0.58396163284015534</v>
      </c>
      <c r="G14" s="660">
        <v>0.62674272348521309</v>
      </c>
      <c r="H14" s="660">
        <v>0.75446141260640265</v>
      </c>
      <c r="I14" s="660">
        <v>0.72983265484269011</v>
      </c>
      <c r="J14" s="660">
        <v>0.79030263856978944</v>
      </c>
      <c r="K14" s="660">
        <v>0.81634101711238649</v>
      </c>
      <c r="L14" s="660">
        <v>0.98864741144319357</v>
      </c>
      <c r="M14" s="660">
        <v>0.7416140620237357</v>
      </c>
    </row>
    <row r="15" spans="2:13" x14ac:dyDescent="0.2">
      <c r="B15" s="661"/>
      <c r="C15" s="630"/>
      <c r="D15" s="662">
        <v>2</v>
      </c>
      <c r="E15" s="663">
        <v>1.5573984632031783</v>
      </c>
      <c r="F15" s="663">
        <v>1.308864449900017</v>
      </c>
      <c r="G15" s="663">
        <v>0.86877433918539726</v>
      </c>
      <c r="H15" s="663">
        <v>0.95156844816252806</v>
      </c>
      <c r="I15" s="663">
        <v>1.0492410636804397</v>
      </c>
      <c r="J15" s="663">
        <v>1.0837914512955606</v>
      </c>
      <c r="K15" s="663">
        <v>1.3281821550779414</v>
      </c>
      <c r="L15" s="663">
        <v>1.1288350321302905</v>
      </c>
      <c r="M15" s="663">
        <v>1.0805392054529273</v>
      </c>
    </row>
    <row r="16" spans="2:13" x14ac:dyDescent="0.2">
      <c r="B16" s="658" t="s">
        <v>49</v>
      </c>
      <c r="C16" s="627">
        <v>2</v>
      </c>
      <c r="D16" s="659">
        <v>1</v>
      </c>
      <c r="E16" s="660">
        <v>0.89337614513195063</v>
      </c>
      <c r="F16" s="660">
        <v>0.76592139306422036</v>
      </c>
      <c r="G16" s="660">
        <v>0.49662451147103848</v>
      </c>
      <c r="H16" s="660">
        <v>0.64289722844494546</v>
      </c>
      <c r="I16" s="660">
        <v>0.70574007570050257</v>
      </c>
      <c r="J16" s="660">
        <v>0.77802555230877402</v>
      </c>
      <c r="K16" s="660">
        <v>1.4526858671250005</v>
      </c>
      <c r="L16" s="660">
        <v>0</v>
      </c>
      <c r="M16" s="660">
        <v>0.73956627959046117</v>
      </c>
    </row>
    <row r="17" spans="2:13" x14ac:dyDescent="0.2">
      <c r="B17" s="661"/>
      <c r="C17" s="630"/>
      <c r="D17" s="662">
        <v>2</v>
      </c>
      <c r="E17" s="663">
        <v>1.2825942544921891</v>
      </c>
      <c r="F17" s="663">
        <v>1.1858415356802439</v>
      </c>
      <c r="G17" s="663">
        <v>0.98890341672918436</v>
      </c>
      <c r="H17" s="663">
        <v>0.79821773799474405</v>
      </c>
      <c r="I17" s="663">
        <v>0.78790518640934393</v>
      </c>
      <c r="J17" s="663">
        <v>1.0329913412086924</v>
      </c>
      <c r="K17" s="663">
        <v>1.1175967570905623</v>
      </c>
      <c r="L17" s="663">
        <v>0.29398275051620337</v>
      </c>
      <c r="M17" s="663">
        <v>0.89529919929700796</v>
      </c>
    </row>
    <row r="18" spans="2:13" x14ac:dyDescent="0.2">
      <c r="B18" s="658" t="s">
        <v>180</v>
      </c>
      <c r="C18" s="627">
        <v>2</v>
      </c>
      <c r="D18" s="659">
        <v>1</v>
      </c>
      <c r="E18" s="660">
        <v>0</v>
      </c>
      <c r="F18" s="660">
        <v>1.3449314497738507</v>
      </c>
      <c r="G18" s="660">
        <v>0.65558850978042937</v>
      </c>
      <c r="H18" s="660">
        <v>1.1889984654832224</v>
      </c>
      <c r="I18" s="660">
        <v>0.71706848741617679</v>
      </c>
      <c r="J18" s="660">
        <v>0.62146977672728865</v>
      </c>
      <c r="K18" s="660">
        <v>0.63257841990800412</v>
      </c>
      <c r="L18" s="660">
        <v>0</v>
      </c>
      <c r="M18" s="660">
        <v>0.79246505777192433</v>
      </c>
    </row>
    <row r="19" spans="2:13" x14ac:dyDescent="0.2">
      <c r="B19" s="667"/>
      <c r="C19" s="630"/>
      <c r="D19" s="662">
        <v>2</v>
      </c>
      <c r="E19" s="663">
        <v>0</v>
      </c>
      <c r="F19" s="663">
        <v>0.5071120968348698</v>
      </c>
      <c r="G19" s="663">
        <v>0</v>
      </c>
      <c r="H19" s="663">
        <v>0.35394049125991678</v>
      </c>
      <c r="I19" s="663">
        <v>0.55059817408315892</v>
      </c>
      <c r="J19" s="663">
        <v>0.62929025062794652</v>
      </c>
      <c r="K19" s="663">
        <v>0.31121129012205667</v>
      </c>
      <c r="L19" s="663">
        <v>1.7055153671727969</v>
      </c>
      <c r="M19" s="663">
        <v>0.48431696378767986</v>
      </c>
    </row>
    <row r="21" spans="2:13" ht="15.75" customHeight="1" x14ac:dyDescent="0.2">
      <c r="B21" s="929" t="s">
        <v>212</v>
      </c>
      <c r="C21" s="930"/>
      <c r="D21" s="930"/>
      <c r="E21" s="930"/>
      <c r="F21" s="930"/>
      <c r="G21" s="930"/>
      <c r="H21" s="930"/>
      <c r="I21" s="930"/>
      <c r="J21" s="930"/>
      <c r="K21" s="930"/>
      <c r="L21" s="930"/>
      <c r="M21" s="931"/>
    </row>
    <row r="22" spans="2:13" ht="12.75" customHeight="1" x14ac:dyDescent="0.2">
      <c r="B22" s="649"/>
      <c r="C22" s="922" t="s">
        <v>209</v>
      </c>
      <c r="D22" s="923"/>
      <c r="E22" s="924" t="s">
        <v>34</v>
      </c>
      <c r="F22" s="925"/>
      <c r="G22" s="925"/>
      <c r="H22" s="925"/>
      <c r="I22" s="925"/>
      <c r="J22" s="925"/>
      <c r="K22" s="925"/>
      <c r="L22" s="926"/>
      <c r="M22" s="650"/>
    </row>
    <row r="23" spans="2:13" ht="12.75" customHeight="1" x14ac:dyDescent="0.2">
      <c r="B23" s="651" t="s">
        <v>149</v>
      </c>
      <c r="C23" s="652" t="s">
        <v>210</v>
      </c>
      <c r="D23" s="653" t="s">
        <v>211</v>
      </c>
      <c r="E23" s="654">
        <v>1</v>
      </c>
      <c r="F23" s="654">
        <v>2</v>
      </c>
      <c r="G23" s="654">
        <v>3</v>
      </c>
      <c r="H23" s="655" t="s">
        <v>36</v>
      </c>
      <c r="I23" s="655" t="s">
        <v>37</v>
      </c>
      <c r="J23" s="656" t="s">
        <v>38</v>
      </c>
      <c r="K23" s="655" t="s">
        <v>39</v>
      </c>
      <c r="L23" s="656" t="s">
        <v>40</v>
      </c>
      <c r="M23" s="657" t="s">
        <v>143</v>
      </c>
    </row>
    <row r="24" spans="2:13" x14ac:dyDescent="0.2">
      <c r="B24" s="658" t="s">
        <v>46</v>
      </c>
      <c r="C24" s="627">
        <v>2</v>
      </c>
      <c r="D24" s="659">
        <v>1</v>
      </c>
      <c r="E24" s="668">
        <v>96</v>
      </c>
      <c r="F24" s="668">
        <v>132</v>
      </c>
      <c r="G24" s="668">
        <v>159</v>
      </c>
      <c r="H24" s="668">
        <v>401</v>
      </c>
      <c r="I24" s="668">
        <v>1312</v>
      </c>
      <c r="J24" s="668">
        <v>1229</v>
      </c>
      <c r="K24" s="668">
        <v>557</v>
      </c>
      <c r="L24" s="668">
        <v>145</v>
      </c>
      <c r="M24" s="668">
        <v>4031</v>
      </c>
    </row>
    <row r="25" spans="2:13" x14ac:dyDescent="0.2">
      <c r="B25" s="661"/>
      <c r="C25" s="630"/>
      <c r="D25" s="662">
        <v>2</v>
      </c>
      <c r="E25" s="669">
        <v>120</v>
      </c>
      <c r="F25" s="669">
        <v>177</v>
      </c>
      <c r="G25" s="669">
        <v>203</v>
      </c>
      <c r="H25" s="669">
        <v>389</v>
      </c>
      <c r="I25" s="669">
        <v>1249</v>
      </c>
      <c r="J25" s="669">
        <v>891</v>
      </c>
      <c r="K25" s="669">
        <v>303</v>
      </c>
      <c r="L25" s="669">
        <v>98</v>
      </c>
      <c r="M25" s="669">
        <v>3430</v>
      </c>
    </row>
    <row r="26" spans="2:13" x14ac:dyDescent="0.2">
      <c r="B26" s="658" t="s">
        <v>47</v>
      </c>
      <c r="C26" s="627">
        <v>2</v>
      </c>
      <c r="D26" s="659">
        <v>1</v>
      </c>
      <c r="E26" s="668">
        <v>34</v>
      </c>
      <c r="F26" s="668">
        <v>47</v>
      </c>
      <c r="G26" s="668">
        <v>54</v>
      </c>
      <c r="H26" s="668">
        <v>138</v>
      </c>
      <c r="I26" s="668">
        <v>446</v>
      </c>
      <c r="J26" s="668">
        <v>268</v>
      </c>
      <c r="K26" s="668">
        <v>90</v>
      </c>
      <c r="L26" s="668">
        <v>10</v>
      </c>
      <c r="M26" s="668">
        <v>1087</v>
      </c>
    </row>
    <row r="27" spans="2:13" x14ac:dyDescent="0.2">
      <c r="B27" s="661"/>
      <c r="C27" s="630"/>
      <c r="D27" s="662">
        <v>2</v>
      </c>
      <c r="E27" s="669">
        <v>51</v>
      </c>
      <c r="F27" s="669">
        <v>37</v>
      </c>
      <c r="G27" s="669">
        <v>57</v>
      </c>
      <c r="H27" s="669">
        <v>129</v>
      </c>
      <c r="I27" s="669">
        <v>376</v>
      </c>
      <c r="J27" s="669">
        <v>196</v>
      </c>
      <c r="K27" s="669">
        <v>67</v>
      </c>
      <c r="L27" s="669">
        <v>12</v>
      </c>
      <c r="M27" s="669">
        <v>925</v>
      </c>
    </row>
    <row r="28" spans="2:13" x14ac:dyDescent="0.2">
      <c r="B28" s="658" t="s">
        <v>48</v>
      </c>
      <c r="C28" s="627">
        <v>2</v>
      </c>
      <c r="D28" s="659">
        <v>1</v>
      </c>
      <c r="E28" s="668">
        <v>15</v>
      </c>
      <c r="F28" s="668">
        <v>20</v>
      </c>
      <c r="G28" s="668">
        <v>24</v>
      </c>
      <c r="H28" s="668">
        <v>71</v>
      </c>
      <c r="I28" s="668">
        <v>185</v>
      </c>
      <c r="J28" s="668">
        <v>98</v>
      </c>
      <c r="K28" s="668">
        <v>28</v>
      </c>
      <c r="L28" s="668">
        <v>5</v>
      </c>
      <c r="M28" s="668">
        <v>446</v>
      </c>
    </row>
    <row r="29" spans="2:13" x14ac:dyDescent="0.2">
      <c r="B29" s="661"/>
      <c r="C29" s="630"/>
      <c r="D29" s="662">
        <v>2</v>
      </c>
      <c r="E29" s="669">
        <v>19</v>
      </c>
      <c r="F29" s="669">
        <v>24</v>
      </c>
      <c r="G29" s="669">
        <v>21</v>
      </c>
      <c r="H29" s="669">
        <v>52</v>
      </c>
      <c r="I29" s="669">
        <v>164</v>
      </c>
      <c r="J29" s="669">
        <v>92</v>
      </c>
      <c r="K29" s="669">
        <v>30</v>
      </c>
      <c r="L29" s="669">
        <v>8</v>
      </c>
      <c r="M29" s="669">
        <v>410</v>
      </c>
    </row>
    <row r="30" spans="2:13" x14ac:dyDescent="0.2">
      <c r="B30" s="658" t="s">
        <v>49</v>
      </c>
      <c r="C30" s="627">
        <v>2</v>
      </c>
      <c r="D30" s="659">
        <v>1</v>
      </c>
      <c r="E30" s="668">
        <v>8</v>
      </c>
      <c r="F30" s="668">
        <v>11</v>
      </c>
      <c r="G30" s="668">
        <v>10</v>
      </c>
      <c r="H30" s="668">
        <v>32</v>
      </c>
      <c r="I30" s="668">
        <v>90</v>
      </c>
      <c r="J30" s="668">
        <v>39</v>
      </c>
      <c r="K30" s="668">
        <v>21</v>
      </c>
      <c r="L30" s="668">
        <v>0</v>
      </c>
      <c r="M30" s="668">
        <v>211</v>
      </c>
    </row>
    <row r="31" spans="2:13" x14ac:dyDescent="0.2">
      <c r="B31" s="661"/>
      <c r="C31" s="630"/>
      <c r="D31" s="662">
        <v>2</v>
      </c>
      <c r="E31" s="669">
        <v>8</v>
      </c>
      <c r="F31" s="669">
        <v>11</v>
      </c>
      <c r="G31" s="669">
        <v>13</v>
      </c>
      <c r="H31" s="669">
        <v>25</v>
      </c>
      <c r="I31" s="669">
        <v>70</v>
      </c>
      <c r="J31" s="669">
        <v>40</v>
      </c>
      <c r="K31" s="669">
        <v>17</v>
      </c>
      <c r="L31" s="669">
        <v>1</v>
      </c>
      <c r="M31" s="669">
        <v>185</v>
      </c>
    </row>
    <row r="32" spans="2:13" x14ac:dyDescent="0.2">
      <c r="B32" s="658" t="s">
        <v>180</v>
      </c>
      <c r="C32" s="627">
        <v>2</v>
      </c>
      <c r="D32" s="659">
        <v>1</v>
      </c>
      <c r="E32" s="668">
        <v>0</v>
      </c>
      <c r="F32" s="668">
        <v>3</v>
      </c>
      <c r="G32" s="668">
        <v>3</v>
      </c>
      <c r="H32" s="668">
        <v>9</v>
      </c>
      <c r="I32" s="668">
        <v>11</v>
      </c>
      <c r="J32" s="668">
        <v>5</v>
      </c>
      <c r="K32" s="668">
        <v>2</v>
      </c>
      <c r="L32" s="668">
        <v>0</v>
      </c>
      <c r="M32" s="668">
        <v>33</v>
      </c>
    </row>
    <row r="33" spans="2:13" x14ac:dyDescent="0.2">
      <c r="B33" s="667"/>
      <c r="C33" s="630"/>
      <c r="D33" s="662">
        <v>2</v>
      </c>
      <c r="E33" s="669">
        <v>0</v>
      </c>
      <c r="F33" s="669">
        <v>2</v>
      </c>
      <c r="G33" s="669">
        <v>0</v>
      </c>
      <c r="H33" s="669">
        <v>2</v>
      </c>
      <c r="I33" s="669">
        <v>14</v>
      </c>
      <c r="J33" s="669">
        <v>6</v>
      </c>
      <c r="K33" s="669">
        <v>1</v>
      </c>
      <c r="L33" s="669">
        <v>1</v>
      </c>
      <c r="M33" s="669">
        <v>26</v>
      </c>
    </row>
  </sheetData>
  <mergeCells count="10">
    <mergeCell ref="B21:M21"/>
    <mergeCell ref="C22:D22"/>
    <mergeCell ref="E22:L22"/>
    <mergeCell ref="B1:M1"/>
    <mergeCell ref="B2:M2"/>
    <mergeCell ref="B3:M3"/>
    <mergeCell ref="B4:M4"/>
    <mergeCell ref="B7:M7"/>
    <mergeCell ref="C8:D8"/>
    <mergeCell ref="E8:L8"/>
  </mergeCells>
  <printOptions horizontalCentered="1" verticalCentered="1"/>
  <pageMargins left="0.7" right="0.7" top="0.75" bottom="0.75" header="0.3" footer="0.3"/>
  <pageSetup scale="9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Q71"/>
  <sheetViews>
    <sheetView showGridLines="0" topLeftCell="B1" zoomScaleNormal="100" workbookViewId="0"/>
  </sheetViews>
  <sheetFormatPr defaultColWidth="9.140625" defaultRowHeight="12.75" x14ac:dyDescent="0.2"/>
  <cols>
    <col min="1" max="1" width="9.140625" style="160"/>
    <col min="2" max="2" width="15.140625" style="160" customWidth="1"/>
    <col min="3" max="3" width="13" style="160" customWidth="1"/>
    <col min="4" max="4" width="12" style="160" customWidth="1"/>
    <col min="5" max="13" width="11" style="160" customWidth="1"/>
    <col min="14" max="16384" width="9.140625" style="160"/>
  </cols>
  <sheetData>
    <row r="1" spans="2:17" x14ac:dyDescent="0.2">
      <c r="B1" s="935" t="s">
        <v>275</v>
      </c>
      <c r="C1" s="935"/>
      <c r="D1" s="935"/>
      <c r="E1" s="935"/>
      <c r="F1" s="935"/>
      <c r="G1" s="935"/>
      <c r="H1" s="935"/>
      <c r="I1" s="935"/>
      <c r="J1" s="935"/>
      <c r="K1" s="935"/>
      <c r="L1" s="935"/>
      <c r="M1" s="935"/>
      <c r="N1" s="935"/>
      <c r="O1" s="935"/>
      <c r="P1" s="935"/>
      <c r="Q1" s="935"/>
    </row>
    <row r="2" spans="2:17" x14ac:dyDescent="0.2">
      <c r="B2" s="936" t="s">
        <v>206</v>
      </c>
      <c r="C2" s="936"/>
      <c r="D2" s="936"/>
      <c r="E2" s="936"/>
      <c r="F2" s="936"/>
      <c r="G2" s="936"/>
      <c r="H2" s="936"/>
      <c r="I2" s="936"/>
      <c r="J2" s="936"/>
      <c r="K2" s="936"/>
      <c r="L2" s="936"/>
      <c r="M2" s="936"/>
      <c r="N2" s="936"/>
      <c r="O2" s="936"/>
      <c r="P2" s="936"/>
      <c r="Q2" s="936"/>
    </row>
    <row r="3" spans="2:17" x14ac:dyDescent="0.2">
      <c r="B3" s="936" t="s">
        <v>213</v>
      </c>
      <c r="C3" s="936"/>
      <c r="D3" s="936"/>
      <c r="E3" s="936"/>
      <c r="F3" s="936"/>
      <c r="G3" s="936"/>
      <c r="H3" s="936"/>
      <c r="I3" s="936"/>
      <c r="J3" s="936"/>
      <c r="K3" s="936"/>
      <c r="L3" s="936"/>
      <c r="M3" s="936"/>
      <c r="N3" s="936"/>
      <c r="O3" s="936"/>
      <c r="P3" s="936"/>
      <c r="Q3" s="936"/>
    </row>
    <row r="4" spans="2:17" x14ac:dyDescent="0.2">
      <c r="B4" s="936" t="s">
        <v>177</v>
      </c>
      <c r="C4" s="936"/>
      <c r="D4" s="936"/>
      <c r="E4" s="936"/>
      <c r="F4" s="936"/>
      <c r="G4" s="936"/>
      <c r="H4" s="936"/>
      <c r="I4" s="936"/>
      <c r="J4" s="936"/>
      <c r="K4" s="936"/>
      <c r="L4" s="936"/>
      <c r="M4" s="936"/>
      <c r="N4" s="936"/>
      <c r="O4" s="936"/>
      <c r="P4" s="936"/>
      <c r="Q4" s="936"/>
    </row>
    <row r="5" spans="2:17" x14ac:dyDescent="0.2">
      <c r="B5" s="672"/>
      <c r="C5" s="672"/>
      <c r="D5" s="672"/>
      <c r="E5" s="672"/>
      <c r="F5" s="672"/>
      <c r="G5" s="672"/>
      <c r="H5" s="672"/>
      <c r="I5" s="672"/>
      <c r="J5" s="672"/>
      <c r="K5" s="672"/>
      <c r="L5" s="672"/>
      <c r="M5" s="672"/>
      <c r="N5" s="672"/>
      <c r="O5" s="672"/>
      <c r="P5" s="672"/>
      <c r="Q5" s="672"/>
    </row>
    <row r="6" spans="2:17" x14ac:dyDescent="0.2">
      <c r="B6" s="673"/>
      <c r="C6" s="674"/>
      <c r="D6" s="932" t="s">
        <v>214</v>
      </c>
      <c r="E6" s="934"/>
      <c r="F6" s="937" t="s">
        <v>208</v>
      </c>
      <c r="G6" s="938"/>
      <c r="H6" s="938"/>
      <c r="I6" s="938"/>
      <c r="J6" s="938"/>
      <c r="K6" s="938"/>
      <c r="L6" s="937" t="s">
        <v>215</v>
      </c>
      <c r="M6" s="938"/>
      <c r="N6" s="938"/>
      <c r="O6" s="938"/>
      <c r="P6" s="938"/>
      <c r="Q6" s="939"/>
    </row>
    <row r="7" spans="2:17" ht="12.75" customHeight="1" x14ac:dyDescent="0.2">
      <c r="B7" s="940" t="s">
        <v>216</v>
      </c>
      <c r="C7" s="942" t="s">
        <v>17</v>
      </c>
      <c r="D7" s="942" t="s">
        <v>217</v>
      </c>
      <c r="E7" s="942" t="s">
        <v>218</v>
      </c>
      <c r="F7" s="933" t="s">
        <v>34</v>
      </c>
      <c r="G7" s="933"/>
      <c r="H7" s="933"/>
      <c r="I7" s="933"/>
      <c r="J7" s="933"/>
      <c r="K7" s="933"/>
      <c r="L7" s="932" t="s">
        <v>34</v>
      </c>
      <c r="M7" s="933"/>
      <c r="N7" s="933"/>
      <c r="O7" s="933"/>
      <c r="P7" s="933"/>
      <c r="Q7" s="934"/>
    </row>
    <row r="8" spans="2:17" ht="12.75" customHeight="1" x14ac:dyDescent="0.2">
      <c r="B8" s="941"/>
      <c r="C8" s="943"/>
      <c r="D8" s="943"/>
      <c r="E8" s="943"/>
      <c r="F8" s="675" t="s">
        <v>219</v>
      </c>
      <c r="G8" s="675" t="s">
        <v>37</v>
      </c>
      <c r="H8" s="675" t="s">
        <v>38</v>
      </c>
      <c r="I8" s="675" t="s">
        <v>39</v>
      </c>
      <c r="J8" s="675" t="s">
        <v>40</v>
      </c>
      <c r="K8" s="676" t="s">
        <v>220</v>
      </c>
      <c r="L8" s="677" t="s">
        <v>219</v>
      </c>
      <c r="M8" s="675" t="s">
        <v>37</v>
      </c>
      <c r="N8" s="675" t="s">
        <v>38</v>
      </c>
      <c r="O8" s="675" t="s">
        <v>39</v>
      </c>
      <c r="P8" s="675" t="s">
        <v>40</v>
      </c>
      <c r="Q8" s="678" t="s">
        <v>220</v>
      </c>
    </row>
    <row r="9" spans="2:17" x14ac:dyDescent="0.2">
      <c r="B9" s="679" t="s">
        <v>54</v>
      </c>
      <c r="C9" s="676" t="s">
        <v>221</v>
      </c>
      <c r="D9" s="676" t="s">
        <v>79</v>
      </c>
      <c r="E9" s="676" t="s">
        <v>35</v>
      </c>
      <c r="F9" s="680">
        <v>0.68980773165160736</v>
      </c>
      <c r="G9" s="681">
        <v>0.8176270719560722</v>
      </c>
      <c r="H9" s="681">
        <v>0.85946662594276435</v>
      </c>
      <c r="I9" s="681">
        <v>0.87613770836253768</v>
      </c>
      <c r="J9" s="681">
        <v>0.78675028293782034</v>
      </c>
      <c r="K9" s="680">
        <v>0.8211785420895279</v>
      </c>
      <c r="L9" s="682">
        <v>402</v>
      </c>
      <c r="M9" s="683">
        <v>885</v>
      </c>
      <c r="N9" s="683">
        <v>1217</v>
      </c>
      <c r="O9" s="683">
        <v>1507</v>
      </c>
      <c r="P9" s="683">
        <v>400</v>
      </c>
      <c r="Q9" s="684">
        <v>4411</v>
      </c>
    </row>
    <row r="10" spans="2:17" x14ac:dyDescent="0.2">
      <c r="B10" s="685"/>
      <c r="C10" s="686"/>
      <c r="D10" s="687"/>
      <c r="E10" s="687">
        <v>2</v>
      </c>
      <c r="F10" s="688">
        <v>1.3897323611052965</v>
      </c>
      <c r="G10" s="689">
        <v>1.2593014721969698</v>
      </c>
      <c r="H10" s="689">
        <v>1.2431564755430229</v>
      </c>
      <c r="I10" s="689">
        <v>1.4155231876028838</v>
      </c>
      <c r="J10" s="689">
        <v>1.190469065802318</v>
      </c>
      <c r="K10" s="688">
        <v>1.3078959294386312</v>
      </c>
      <c r="L10" s="690">
        <v>662</v>
      </c>
      <c r="M10" s="691">
        <v>942</v>
      </c>
      <c r="N10" s="691">
        <v>1221</v>
      </c>
      <c r="O10" s="691">
        <v>1429</v>
      </c>
      <c r="P10" s="691">
        <v>199</v>
      </c>
      <c r="Q10" s="692">
        <v>4453</v>
      </c>
    </row>
    <row r="11" spans="2:17" x14ac:dyDescent="0.2">
      <c r="B11" s="685"/>
      <c r="C11" s="686"/>
      <c r="D11" s="693"/>
      <c r="E11" s="693" t="s">
        <v>99</v>
      </c>
      <c r="F11" s="694">
        <v>0.89620655321656706</v>
      </c>
      <c r="G11" s="695">
        <v>0.96452871432410192</v>
      </c>
      <c r="H11" s="695">
        <v>0.99283506366692875</v>
      </c>
      <c r="I11" s="695">
        <v>1.0583252183350218</v>
      </c>
      <c r="J11" s="695">
        <v>0.90584225318149647</v>
      </c>
      <c r="K11" s="694">
        <v>0.98197331863984216</v>
      </c>
      <c r="L11" s="696">
        <v>1064</v>
      </c>
      <c r="M11" s="697">
        <v>1827</v>
      </c>
      <c r="N11" s="697">
        <v>2438</v>
      </c>
      <c r="O11" s="697">
        <v>2936</v>
      </c>
      <c r="P11" s="697">
        <v>599</v>
      </c>
      <c r="Q11" s="698">
        <v>8864</v>
      </c>
    </row>
    <row r="12" spans="2:17" x14ac:dyDescent="0.2">
      <c r="B12" s="685"/>
      <c r="C12" s="699"/>
      <c r="D12" s="687">
        <v>3</v>
      </c>
      <c r="E12" s="687">
        <v>1</v>
      </c>
      <c r="F12" s="688">
        <v>0.65558788080153207</v>
      </c>
      <c r="G12" s="689">
        <v>0.68915027179269206</v>
      </c>
      <c r="H12" s="689">
        <v>0.71480211034549435</v>
      </c>
      <c r="I12" s="689">
        <v>0.76467919133821349</v>
      </c>
      <c r="J12" s="689">
        <v>0.6972674153048527</v>
      </c>
      <c r="K12" s="688">
        <v>0.68932575807383067</v>
      </c>
      <c r="L12" s="690">
        <v>551</v>
      </c>
      <c r="M12" s="691">
        <v>816</v>
      </c>
      <c r="N12" s="691">
        <v>731</v>
      </c>
      <c r="O12" s="691">
        <v>72</v>
      </c>
      <c r="P12" s="691">
        <v>1</v>
      </c>
      <c r="Q12" s="692">
        <v>2171</v>
      </c>
    </row>
    <row r="13" spans="2:17" x14ac:dyDescent="0.2">
      <c r="B13" s="685"/>
      <c r="C13" s="686"/>
      <c r="D13" s="687"/>
      <c r="E13" s="687">
        <v>2</v>
      </c>
      <c r="F13" s="688">
        <v>1.0079362575818849</v>
      </c>
      <c r="G13" s="689">
        <v>0.82328550788986821</v>
      </c>
      <c r="H13" s="689">
        <v>0.83268002685318987</v>
      </c>
      <c r="I13" s="689">
        <v>0.69570730014226434</v>
      </c>
      <c r="J13" s="689">
        <v>0.46460324999149921</v>
      </c>
      <c r="K13" s="688">
        <v>0.87103207456383236</v>
      </c>
      <c r="L13" s="690">
        <v>392</v>
      </c>
      <c r="M13" s="691">
        <v>595</v>
      </c>
      <c r="N13" s="691">
        <v>433</v>
      </c>
      <c r="O13" s="691">
        <v>54</v>
      </c>
      <c r="P13" s="691">
        <v>1</v>
      </c>
      <c r="Q13" s="692">
        <v>1475</v>
      </c>
    </row>
    <row r="14" spans="2:17" x14ac:dyDescent="0.2">
      <c r="B14" s="685"/>
      <c r="C14" s="686"/>
      <c r="D14" s="687"/>
      <c r="E14" s="687">
        <v>3</v>
      </c>
      <c r="F14" s="688">
        <v>1.5382151038487633</v>
      </c>
      <c r="G14" s="689">
        <v>1.2917324583402794</v>
      </c>
      <c r="H14" s="689">
        <v>1.1898541279953372</v>
      </c>
      <c r="I14" s="689">
        <v>1.0684156418805133</v>
      </c>
      <c r="J14" s="689">
        <v>0.68120895936036674</v>
      </c>
      <c r="K14" s="688">
        <v>1.3564871174139528</v>
      </c>
      <c r="L14" s="690">
        <v>771</v>
      </c>
      <c r="M14" s="691">
        <v>819</v>
      </c>
      <c r="N14" s="691">
        <v>415</v>
      </c>
      <c r="O14" s="691">
        <v>24</v>
      </c>
      <c r="P14" s="691">
        <v>2</v>
      </c>
      <c r="Q14" s="692">
        <v>2031</v>
      </c>
    </row>
    <row r="15" spans="2:17" x14ac:dyDescent="0.2">
      <c r="B15" s="685"/>
      <c r="C15" s="686"/>
      <c r="D15" s="693"/>
      <c r="E15" s="693" t="s">
        <v>99</v>
      </c>
      <c r="F15" s="694">
        <v>0.99174231630709198</v>
      </c>
      <c r="G15" s="695">
        <v>0.86678399391212391</v>
      </c>
      <c r="H15" s="695">
        <v>0.82625884888130985</v>
      </c>
      <c r="I15" s="695">
        <v>0.77104152819487293</v>
      </c>
      <c r="J15" s="695">
        <v>0.6338961071583763</v>
      </c>
      <c r="K15" s="694">
        <v>0.88992640845184046</v>
      </c>
      <c r="L15" s="696">
        <v>1714</v>
      </c>
      <c r="M15" s="697">
        <v>2230</v>
      </c>
      <c r="N15" s="697">
        <v>1579</v>
      </c>
      <c r="O15" s="697">
        <v>150</v>
      </c>
      <c r="P15" s="697">
        <v>4</v>
      </c>
      <c r="Q15" s="698">
        <v>5677</v>
      </c>
    </row>
    <row r="16" spans="2:17" x14ac:dyDescent="0.2">
      <c r="B16" s="685"/>
      <c r="C16" s="699"/>
      <c r="D16" s="687">
        <v>4</v>
      </c>
      <c r="E16" s="687">
        <v>1</v>
      </c>
      <c r="F16" s="688">
        <v>0.6518036499737514</v>
      </c>
      <c r="G16" s="689">
        <v>0.64300067851424914</v>
      </c>
      <c r="H16" s="689">
        <v>0.64698233695145468</v>
      </c>
      <c r="I16" s="689">
        <v>1.1603776263326555</v>
      </c>
      <c r="J16" s="689" t="s">
        <v>64</v>
      </c>
      <c r="K16" s="688">
        <v>0.64837381736344746</v>
      </c>
      <c r="L16" s="690">
        <v>453</v>
      </c>
      <c r="M16" s="691">
        <v>738</v>
      </c>
      <c r="N16" s="691">
        <v>468</v>
      </c>
      <c r="O16" s="691">
        <v>10</v>
      </c>
      <c r="P16" s="691">
        <v>0</v>
      </c>
      <c r="Q16" s="692">
        <v>1669</v>
      </c>
    </row>
    <row r="17" spans="2:17" x14ac:dyDescent="0.2">
      <c r="B17" s="685"/>
      <c r="C17" s="686"/>
      <c r="D17" s="687"/>
      <c r="E17" s="700">
        <v>2</v>
      </c>
      <c r="F17" s="688">
        <v>0.93232120044378486</v>
      </c>
      <c r="G17" s="689">
        <v>0.8763349308638837</v>
      </c>
      <c r="H17" s="689">
        <v>1.014092850627361</v>
      </c>
      <c r="I17" s="689">
        <v>0.30026872355440903</v>
      </c>
      <c r="J17" s="689">
        <v>0</v>
      </c>
      <c r="K17" s="688">
        <v>0.92578928812252081</v>
      </c>
      <c r="L17" s="690">
        <v>253</v>
      </c>
      <c r="M17" s="691">
        <v>384</v>
      </c>
      <c r="N17" s="691">
        <v>283</v>
      </c>
      <c r="O17" s="691">
        <v>1</v>
      </c>
      <c r="P17" s="691">
        <v>0</v>
      </c>
      <c r="Q17" s="692">
        <v>921</v>
      </c>
    </row>
    <row r="18" spans="2:17" x14ac:dyDescent="0.2">
      <c r="B18" s="685"/>
      <c r="C18" s="686"/>
      <c r="D18" s="687"/>
      <c r="E18" s="687">
        <v>3</v>
      </c>
      <c r="F18" s="688">
        <v>0.95457412762668703</v>
      </c>
      <c r="G18" s="689">
        <v>0.86343872051720305</v>
      </c>
      <c r="H18" s="689">
        <v>1.0628393843554662</v>
      </c>
      <c r="I18" s="689">
        <v>1.7262823125239495</v>
      </c>
      <c r="J18" s="689" t="s">
        <v>64</v>
      </c>
      <c r="K18" s="688">
        <v>0.93291094746161063</v>
      </c>
      <c r="L18" s="690">
        <v>194</v>
      </c>
      <c r="M18" s="691">
        <v>274</v>
      </c>
      <c r="N18" s="691">
        <v>149</v>
      </c>
      <c r="O18" s="691">
        <v>2</v>
      </c>
      <c r="P18" s="691">
        <v>0</v>
      </c>
      <c r="Q18" s="692">
        <v>619</v>
      </c>
    </row>
    <row r="19" spans="2:17" x14ac:dyDescent="0.2">
      <c r="B19" s="685"/>
      <c r="C19" s="686"/>
      <c r="D19" s="687"/>
      <c r="E19" s="687">
        <v>4</v>
      </c>
      <c r="F19" s="688">
        <v>1.2418281531222124</v>
      </c>
      <c r="G19" s="689">
        <v>1.2730290295109243</v>
      </c>
      <c r="H19" s="689">
        <v>1.1542588415083199</v>
      </c>
      <c r="I19" s="689">
        <v>0</v>
      </c>
      <c r="J19" s="689" t="s">
        <v>64</v>
      </c>
      <c r="K19" s="688">
        <v>1.2384087658359972</v>
      </c>
      <c r="L19" s="690">
        <v>225</v>
      </c>
      <c r="M19" s="691">
        <v>273</v>
      </c>
      <c r="N19" s="691">
        <v>118</v>
      </c>
      <c r="O19" s="691">
        <v>0</v>
      </c>
      <c r="P19" s="691">
        <v>0</v>
      </c>
      <c r="Q19" s="692">
        <v>616</v>
      </c>
    </row>
    <row r="20" spans="2:17" x14ac:dyDescent="0.2">
      <c r="B20" s="685"/>
      <c r="C20" s="701"/>
      <c r="D20" s="702"/>
      <c r="E20" s="702" t="s">
        <v>99</v>
      </c>
      <c r="F20" s="703">
        <v>0.81295121027804718</v>
      </c>
      <c r="G20" s="704">
        <v>0.77638204765201924</v>
      </c>
      <c r="H20" s="704">
        <v>0.81551565383044755</v>
      </c>
      <c r="I20" s="704">
        <v>1.0165815997463272</v>
      </c>
      <c r="J20" s="704">
        <v>0</v>
      </c>
      <c r="K20" s="703">
        <v>0.79793651684422029</v>
      </c>
      <c r="L20" s="705">
        <v>1125</v>
      </c>
      <c r="M20" s="706">
        <v>1669</v>
      </c>
      <c r="N20" s="706">
        <v>1018</v>
      </c>
      <c r="O20" s="706">
        <v>13</v>
      </c>
      <c r="P20" s="706">
        <v>0</v>
      </c>
      <c r="Q20" s="707">
        <v>3825</v>
      </c>
    </row>
    <row r="21" spans="2:17" x14ac:dyDescent="0.2">
      <c r="B21" s="685"/>
      <c r="C21" s="676" t="s">
        <v>222</v>
      </c>
      <c r="D21" s="676" t="s">
        <v>79</v>
      </c>
      <c r="E21" s="676" t="s">
        <v>35</v>
      </c>
      <c r="F21" s="680">
        <v>0.68558250110661378</v>
      </c>
      <c r="G21" s="681">
        <v>0.81751190856226075</v>
      </c>
      <c r="H21" s="681">
        <v>0.86671280790993854</v>
      </c>
      <c r="I21" s="681">
        <v>0.80819476604629326</v>
      </c>
      <c r="J21" s="681">
        <v>0.88978849045623942</v>
      </c>
      <c r="K21" s="680">
        <v>0.81998405020876508</v>
      </c>
      <c r="L21" s="682">
        <v>672</v>
      </c>
      <c r="M21" s="683">
        <v>1737</v>
      </c>
      <c r="N21" s="683">
        <v>2666</v>
      </c>
      <c r="O21" s="683">
        <v>2777</v>
      </c>
      <c r="P21" s="683">
        <v>742</v>
      </c>
      <c r="Q21" s="684">
        <v>8594</v>
      </c>
    </row>
    <row r="22" spans="2:17" x14ac:dyDescent="0.2">
      <c r="B22" s="685"/>
      <c r="C22" s="686"/>
      <c r="D22" s="687"/>
      <c r="E22" s="687">
        <v>2</v>
      </c>
      <c r="F22" s="688">
        <v>1.2293027920055954</v>
      </c>
      <c r="G22" s="689">
        <v>1.3353239727841073</v>
      </c>
      <c r="H22" s="689">
        <v>1.2153530214458859</v>
      </c>
      <c r="I22" s="689">
        <v>1.3046216374491899</v>
      </c>
      <c r="J22" s="689">
        <v>1.3017023135651407</v>
      </c>
      <c r="K22" s="688">
        <v>1.2737879245893053</v>
      </c>
      <c r="L22" s="690">
        <v>1288</v>
      </c>
      <c r="M22" s="691">
        <v>2509</v>
      </c>
      <c r="N22" s="691">
        <v>3274</v>
      </c>
      <c r="O22" s="691">
        <v>2615</v>
      </c>
      <c r="P22" s="691">
        <v>614</v>
      </c>
      <c r="Q22" s="692">
        <v>10300</v>
      </c>
    </row>
    <row r="23" spans="2:17" x14ac:dyDescent="0.2">
      <c r="B23" s="685"/>
      <c r="C23" s="686"/>
      <c r="D23" s="693"/>
      <c r="E23" s="693" t="s">
        <v>99</v>
      </c>
      <c r="F23" s="694">
        <v>0.88444366654972117</v>
      </c>
      <c r="G23" s="695">
        <v>1.0188426390469514</v>
      </c>
      <c r="H23" s="695">
        <v>1.0019797617485247</v>
      </c>
      <c r="I23" s="695">
        <v>0.98276661658564379</v>
      </c>
      <c r="J23" s="695">
        <v>1.0470418232511391</v>
      </c>
      <c r="K23" s="694">
        <v>0.99056090741403224</v>
      </c>
      <c r="L23" s="696">
        <v>1960</v>
      </c>
      <c r="M23" s="697">
        <v>4246</v>
      </c>
      <c r="N23" s="697">
        <v>5940</v>
      </c>
      <c r="O23" s="697">
        <v>5392</v>
      </c>
      <c r="P23" s="697">
        <v>1356</v>
      </c>
      <c r="Q23" s="698">
        <v>18894</v>
      </c>
    </row>
    <row r="24" spans="2:17" x14ac:dyDescent="0.2">
      <c r="B24" s="685"/>
      <c r="C24" s="699"/>
      <c r="D24" s="687">
        <v>3</v>
      </c>
      <c r="E24" s="687">
        <v>1</v>
      </c>
      <c r="F24" s="688">
        <v>0.64172703336996528</v>
      </c>
      <c r="G24" s="689">
        <v>0.69706883757059013</v>
      </c>
      <c r="H24" s="689">
        <v>0.66495507208746063</v>
      </c>
      <c r="I24" s="689">
        <v>0.5935697252105222</v>
      </c>
      <c r="J24" s="689">
        <v>0.11962179817912422</v>
      </c>
      <c r="K24" s="688">
        <v>0.67172971558655392</v>
      </c>
      <c r="L24" s="690">
        <v>925</v>
      </c>
      <c r="M24" s="691">
        <v>2000</v>
      </c>
      <c r="N24" s="691">
        <v>2111</v>
      </c>
      <c r="O24" s="691">
        <v>157</v>
      </c>
      <c r="P24" s="691">
        <v>1</v>
      </c>
      <c r="Q24" s="692">
        <v>5194</v>
      </c>
    </row>
    <row r="25" spans="2:17" x14ac:dyDescent="0.2">
      <c r="B25" s="685"/>
      <c r="C25" s="686"/>
      <c r="D25" s="687"/>
      <c r="E25" s="687">
        <v>2</v>
      </c>
      <c r="F25" s="688">
        <v>0.82214358869847459</v>
      </c>
      <c r="G25" s="689">
        <v>0.75641120117245908</v>
      </c>
      <c r="H25" s="689">
        <v>0.80371216224186304</v>
      </c>
      <c r="I25" s="689">
        <v>0.64221348691245206</v>
      </c>
      <c r="J25" s="689">
        <v>0</v>
      </c>
      <c r="K25" s="688">
        <v>0.7802718709307872</v>
      </c>
      <c r="L25" s="690">
        <v>1159</v>
      </c>
      <c r="M25" s="691">
        <v>2322</v>
      </c>
      <c r="N25" s="691">
        <v>1856</v>
      </c>
      <c r="O25" s="691">
        <v>184</v>
      </c>
      <c r="P25" s="691">
        <v>0</v>
      </c>
      <c r="Q25" s="692">
        <v>5521</v>
      </c>
    </row>
    <row r="26" spans="2:17" x14ac:dyDescent="0.2">
      <c r="B26" s="685"/>
      <c r="C26" s="686"/>
      <c r="D26" s="687"/>
      <c r="E26" s="687">
        <v>3</v>
      </c>
      <c r="F26" s="688">
        <v>1.145217414234792</v>
      </c>
      <c r="G26" s="689">
        <v>1.1290265378674877</v>
      </c>
      <c r="H26" s="689">
        <v>1.0135162551580135</v>
      </c>
      <c r="I26" s="689">
        <v>1.0056378368433623</v>
      </c>
      <c r="J26" s="689">
        <v>0.49080653220185166</v>
      </c>
      <c r="K26" s="688">
        <v>1.1069468334687769</v>
      </c>
      <c r="L26" s="690">
        <v>2183</v>
      </c>
      <c r="M26" s="691">
        <v>3673</v>
      </c>
      <c r="N26" s="691">
        <v>1966</v>
      </c>
      <c r="O26" s="691">
        <v>123</v>
      </c>
      <c r="P26" s="691">
        <v>7</v>
      </c>
      <c r="Q26" s="692">
        <v>7952</v>
      </c>
    </row>
    <row r="27" spans="2:17" x14ac:dyDescent="0.2">
      <c r="B27" s="685"/>
      <c r="C27" s="686"/>
      <c r="D27" s="693"/>
      <c r="E27" s="693" t="s">
        <v>99</v>
      </c>
      <c r="F27" s="694">
        <v>0.88549013039987201</v>
      </c>
      <c r="G27" s="695">
        <v>0.85043356828686101</v>
      </c>
      <c r="H27" s="695">
        <v>0.78845260099766412</v>
      </c>
      <c r="I27" s="695">
        <v>0.68304598094033753</v>
      </c>
      <c r="J27" s="695">
        <v>0.34240738612613086</v>
      </c>
      <c r="K27" s="694">
        <v>0.83753509281417893</v>
      </c>
      <c r="L27" s="696">
        <v>4267</v>
      </c>
      <c r="M27" s="697">
        <v>7995</v>
      </c>
      <c r="N27" s="697">
        <v>5933</v>
      </c>
      <c r="O27" s="697">
        <v>464</v>
      </c>
      <c r="P27" s="697">
        <v>8</v>
      </c>
      <c r="Q27" s="698">
        <v>18667</v>
      </c>
    </row>
    <row r="28" spans="2:17" x14ac:dyDescent="0.2">
      <c r="B28" s="685"/>
      <c r="C28" s="699"/>
      <c r="D28" s="687">
        <v>4</v>
      </c>
      <c r="E28" s="687">
        <v>1</v>
      </c>
      <c r="F28" s="688">
        <v>0.67053247636700375</v>
      </c>
      <c r="G28" s="689">
        <v>0.67015268988696486</v>
      </c>
      <c r="H28" s="689">
        <v>0.61242906985687962</v>
      </c>
      <c r="I28" s="689">
        <v>0.88069216853201282</v>
      </c>
      <c r="J28" s="689">
        <v>0</v>
      </c>
      <c r="K28" s="688">
        <v>0.65887276915031445</v>
      </c>
      <c r="L28" s="690">
        <v>1419</v>
      </c>
      <c r="M28" s="691">
        <v>2574</v>
      </c>
      <c r="N28" s="691">
        <v>1343</v>
      </c>
      <c r="O28" s="691">
        <v>24</v>
      </c>
      <c r="P28" s="691">
        <v>0</v>
      </c>
      <c r="Q28" s="692">
        <v>5360</v>
      </c>
    </row>
    <row r="29" spans="2:17" x14ac:dyDescent="0.2">
      <c r="B29" s="685"/>
      <c r="C29" s="686"/>
      <c r="D29" s="687"/>
      <c r="E29" s="700">
        <v>2</v>
      </c>
      <c r="F29" s="688">
        <v>0.83770297765241963</v>
      </c>
      <c r="G29" s="689">
        <v>0.80549450860222793</v>
      </c>
      <c r="H29" s="689">
        <v>0.80231168917408224</v>
      </c>
      <c r="I29" s="689">
        <v>1.5814388482233908</v>
      </c>
      <c r="J29" s="689" t="s">
        <v>64</v>
      </c>
      <c r="K29" s="688">
        <v>0.81570888590525992</v>
      </c>
      <c r="L29" s="690">
        <v>1190</v>
      </c>
      <c r="M29" s="691">
        <v>2279</v>
      </c>
      <c r="N29" s="691">
        <v>1361</v>
      </c>
      <c r="O29" s="691">
        <v>10</v>
      </c>
      <c r="P29" s="691">
        <v>0</v>
      </c>
      <c r="Q29" s="692">
        <v>4840</v>
      </c>
    </row>
    <row r="30" spans="2:17" x14ac:dyDescent="0.2">
      <c r="B30" s="685"/>
      <c r="C30" s="686"/>
      <c r="D30" s="687"/>
      <c r="E30" s="687">
        <v>3</v>
      </c>
      <c r="F30" s="688">
        <v>0.89334193609811263</v>
      </c>
      <c r="G30" s="689">
        <v>0.94930467723227396</v>
      </c>
      <c r="H30" s="689">
        <v>1.0641179435248391</v>
      </c>
      <c r="I30" s="689">
        <v>0.36946996344103455</v>
      </c>
      <c r="J30" s="689" t="s">
        <v>64</v>
      </c>
      <c r="K30" s="688">
        <v>0.94648286133273796</v>
      </c>
      <c r="L30" s="690">
        <v>962</v>
      </c>
      <c r="M30" s="691">
        <v>1465</v>
      </c>
      <c r="N30" s="691">
        <v>788</v>
      </c>
      <c r="O30" s="691">
        <v>3</v>
      </c>
      <c r="P30" s="691">
        <v>0</v>
      </c>
      <c r="Q30" s="692">
        <v>3218</v>
      </c>
    </row>
    <row r="31" spans="2:17" x14ac:dyDescent="0.2">
      <c r="B31" s="685"/>
      <c r="C31" s="686"/>
      <c r="D31" s="687"/>
      <c r="E31" s="687">
        <v>4</v>
      </c>
      <c r="F31" s="688">
        <v>1.1526060368640987</v>
      </c>
      <c r="G31" s="689">
        <v>1.3094888318189117</v>
      </c>
      <c r="H31" s="689">
        <v>1.0370937537089497</v>
      </c>
      <c r="I31" s="689">
        <v>2.4986861623429082</v>
      </c>
      <c r="J31" s="689">
        <v>0</v>
      </c>
      <c r="K31" s="688">
        <v>1.1990087479618754</v>
      </c>
      <c r="L31" s="690">
        <v>1010</v>
      </c>
      <c r="M31" s="691">
        <v>1412</v>
      </c>
      <c r="N31" s="691">
        <v>651</v>
      </c>
      <c r="O31" s="691">
        <v>7</v>
      </c>
      <c r="P31" s="691">
        <v>0</v>
      </c>
      <c r="Q31" s="692">
        <v>3080</v>
      </c>
    </row>
    <row r="32" spans="2:17" x14ac:dyDescent="0.2">
      <c r="B32" s="685"/>
      <c r="C32" s="701"/>
      <c r="D32" s="702"/>
      <c r="E32" s="702" t="s">
        <v>99</v>
      </c>
      <c r="F32" s="703">
        <v>0.81906015012274724</v>
      </c>
      <c r="G32" s="704">
        <v>0.81668734282165423</v>
      </c>
      <c r="H32" s="704">
        <v>0.77029766224879437</v>
      </c>
      <c r="I32" s="704">
        <v>1.09947518631809</v>
      </c>
      <c r="J32" s="704">
        <v>0</v>
      </c>
      <c r="K32" s="703">
        <v>0.80875481050327036</v>
      </c>
      <c r="L32" s="705">
        <v>4581</v>
      </c>
      <c r="M32" s="706">
        <v>7730</v>
      </c>
      <c r="N32" s="706">
        <v>4143</v>
      </c>
      <c r="O32" s="706">
        <v>44</v>
      </c>
      <c r="P32" s="706">
        <v>0</v>
      </c>
      <c r="Q32" s="707">
        <v>16498</v>
      </c>
    </row>
    <row r="33" spans="2:17" x14ac:dyDescent="0.2">
      <c r="B33" s="685"/>
      <c r="C33" s="676" t="s">
        <v>223</v>
      </c>
      <c r="D33" s="676" t="s">
        <v>79</v>
      </c>
      <c r="E33" s="676" t="s">
        <v>35</v>
      </c>
      <c r="F33" s="688">
        <v>0.69104310533047153</v>
      </c>
      <c r="G33" s="681">
        <v>0.8319359582807121</v>
      </c>
      <c r="H33" s="681">
        <v>0.87248017868094707</v>
      </c>
      <c r="I33" s="681">
        <v>0.95374688594831336</v>
      </c>
      <c r="J33" s="681">
        <v>0.88733780824263542</v>
      </c>
      <c r="K33" s="680">
        <v>0.87216451699534081</v>
      </c>
      <c r="L33" s="682">
        <v>252</v>
      </c>
      <c r="M33" s="683">
        <v>1239</v>
      </c>
      <c r="N33" s="683">
        <v>1966</v>
      </c>
      <c r="O33" s="683">
        <v>2221</v>
      </c>
      <c r="P33" s="683">
        <v>468</v>
      </c>
      <c r="Q33" s="684">
        <v>6146</v>
      </c>
    </row>
    <row r="34" spans="2:17" x14ac:dyDescent="0.2">
      <c r="B34" s="685"/>
      <c r="C34" s="686"/>
      <c r="D34" s="687"/>
      <c r="E34" s="687">
        <v>2</v>
      </c>
      <c r="F34" s="688">
        <v>1.033442354012218</v>
      </c>
      <c r="G34" s="689">
        <v>1.0914696414584315</v>
      </c>
      <c r="H34" s="689">
        <v>1.1427073345411833</v>
      </c>
      <c r="I34" s="689">
        <v>1.230816199913962</v>
      </c>
      <c r="J34" s="689">
        <v>1.0460817693276838</v>
      </c>
      <c r="K34" s="688">
        <v>1.1234790694726939</v>
      </c>
      <c r="L34" s="690">
        <v>548</v>
      </c>
      <c r="M34" s="691">
        <v>2586</v>
      </c>
      <c r="N34" s="691">
        <v>3156</v>
      </c>
      <c r="O34" s="691">
        <v>2029</v>
      </c>
      <c r="P34" s="691">
        <v>448</v>
      </c>
      <c r="Q34" s="692">
        <v>8767</v>
      </c>
    </row>
    <row r="35" spans="2:17" x14ac:dyDescent="0.2">
      <c r="B35" s="685"/>
      <c r="C35" s="686"/>
      <c r="D35" s="693"/>
      <c r="E35" s="693" t="s">
        <v>99</v>
      </c>
      <c r="F35" s="694">
        <v>0.89820691690729038</v>
      </c>
      <c r="G35" s="695">
        <v>0.97855310044948274</v>
      </c>
      <c r="H35" s="695">
        <v>1.0066321212925164</v>
      </c>
      <c r="I35" s="695">
        <v>1.0578160101937659</v>
      </c>
      <c r="J35" s="695">
        <v>0.95333087520537307</v>
      </c>
      <c r="K35" s="694">
        <v>0.99790523461425273</v>
      </c>
      <c r="L35" s="696">
        <v>800</v>
      </c>
      <c r="M35" s="697">
        <v>3825</v>
      </c>
      <c r="N35" s="697">
        <v>5122</v>
      </c>
      <c r="O35" s="697">
        <v>4250</v>
      </c>
      <c r="P35" s="697">
        <v>916</v>
      </c>
      <c r="Q35" s="698">
        <v>14913</v>
      </c>
    </row>
    <row r="36" spans="2:17" x14ac:dyDescent="0.2">
      <c r="B36" s="685"/>
      <c r="C36" s="699"/>
      <c r="D36" s="687">
        <v>3</v>
      </c>
      <c r="E36" s="687">
        <v>1</v>
      </c>
      <c r="F36" s="688">
        <v>0.64832951731476585</v>
      </c>
      <c r="G36" s="689">
        <v>0.67860206470599405</v>
      </c>
      <c r="H36" s="689">
        <v>0.87943319308576817</v>
      </c>
      <c r="I36" s="689">
        <v>0.51790414349101244</v>
      </c>
      <c r="J36" s="689">
        <v>0</v>
      </c>
      <c r="K36" s="688">
        <v>0.72140739474408289</v>
      </c>
      <c r="L36" s="690">
        <v>361</v>
      </c>
      <c r="M36" s="691">
        <v>885</v>
      </c>
      <c r="N36" s="691">
        <v>676</v>
      </c>
      <c r="O36" s="691">
        <v>57</v>
      </c>
      <c r="P36" s="691">
        <v>0</v>
      </c>
      <c r="Q36" s="692">
        <v>1979</v>
      </c>
    </row>
    <row r="37" spans="2:17" x14ac:dyDescent="0.2">
      <c r="B37" s="685"/>
      <c r="C37" s="686"/>
      <c r="D37" s="687"/>
      <c r="E37" s="687">
        <v>2</v>
      </c>
      <c r="F37" s="688">
        <v>0.63729944507114467</v>
      </c>
      <c r="G37" s="689">
        <v>0.78113955332513352</v>
      </c>
      <c r="H37" s="689">
        <v>0.9003179048530543</v>
      </c>
      <c r="I37" s="689">
        <v>1.0979831500583901</v>
      </c>
      <c r="J37" s="689">
        <v>0</v>
      </c>
      <c r="K37" s="688">
        <v>0.77870408526557555</v>
      </c>
      <c r="L37" s="690">
        <v>711</v>
      </c>
      <c r="M37" s="691">
        <v>2071</v>
      </c>
      <c r="N37" s="691">
        <v>1167</v>
      </c>
      <c r="O37" s="691">
        <v>103</v>
      </c>
      <c r="P37" s="691">
        <v>0</v>
      </c>
      <c r="Q37" s="692">
        <v>4052</v>
      </c>
    </row>
    <row r="38" spans="2:17" x14ac:dyDescent="0.2">
      <c r="B38" s="685"/>
      <c r="C38" s="686"/>
      <c r="D38" s="687"/>
      <c r="E38" s="687">
        <v>3</v>
      </c>
      <c r="F38" s="688">
        <v>0.95649639532022024</v>
      </c>
      <c r="G38" s="689">
        <v>0.99887088583180017</v>
      </c>
      <c r="H38" s="689">
        <v>1.0084446880112048</v>
      </c>
      <c r="I38" s="689">
        <v>0.75727646651353686</v>
      </c>
      <c r="J38" s="689">
        <v>0.24274653210791619</v>
      </c>
      <c r="K38" s="688">
        <v>0.98626988782482095</v>
      </c>
      <c r="L38" s="690">
        <v>2346</v>
      </c>
      <c r="M38" s="691">
        <v>5094</v>
      </c>
      <c r="N38" s="691">
        <v>1455</v>
      </c>
      <c r="O38" s="691">
        <v>75</v>
      </c>
      <c r="P38" s="691">
        <v>10</v>
      </c>
      <c r="Q38" s="692">
        <v>8980</v>
      </c>
    </row>
    <row r="39" spans="2:17" x14ac:dyDescent="0.2">
      <c r="B39" s="685"/>
      <c r="C39" s="686"/>
      <c r="D39" s="693"/>
      <c r="E39" s="693" t="s">
        <v>99</v>
      </c>
      <c r="F39" s="694">
        <v>0.81958368228432821</v>
      </c>
      <c r="G39" s="695">
        <v>0.88479310288103341</v>
      </c>
      <c r="H39" s="695">
        <v>0.93392463975798301</v>
      </c>
      <c r="I39" s="695">
        <v>0.85563875373651965</v>
      </c>
      <c r="J39" s="695">
        <v>0.2165441650148581</v>
      </c>
      <c r="K39" s="694">
        <v>0.87695557872319196</v>
      </c>
      <c r="L39" s="696">
        <v>3418</v>
      </c>
      <c r="M39" s="697">
        <v>8050</v>
      </c>
      <c r="N39" s="697">
        <v>3298</v>
      </c>
      <c r="O39" s="697">
        <v>235</v>
      </c>
      <c r="P39" s="697">
        <v>10</v>
      </c>
      <c r="Q39" s="698">
        <v>15011</v>
      </c>
    </row>
    <row r="40" spans="2:17" x14ac:dyDescent="0.2">
      <c r="B40" s="685"/>
      <c r="C40" s="699"/>
      <c r="D40" s="687">
        <v>4</v>
      </c>
      <c r="E40" s="687">
        <v>1</v>
      </c>
      <c r="F40" s="688">
        <v>0.814043940151298</v>
      </c>
      <c r="G40" s="689">
        <v>0.80500728777025399</v>
      </c>
      <c r="H40" s="689">
        <v>0.66897245359329427</v>
      </c>
      <c r="I40" s="689">
        <v>0.84332264537977741</v>
      </c>
      <c r="J40" s="689">
        <v>0</v>
      </c>
      <c r="K40" s="688">
        <v>0.79292039500153155</v>
      </c>
      <c r="L40" s="690">
        <v>567</v>
      </c>
      <c r="M40" s="691">
        <v>779</v>
      </c>
      <c r="N40" s="691">
        <v>271</v>
      </c>
      <c r="O40" s="691">
        <v>1</v>
      </c>
      <c r="P40" s="691">
        <v>0</v>
      </c>
      <c r="Q40" s="692">
        <v>1618</v>
      </c>
    </row>
    <row r="41" spans="2:17" x14ac:dyDescent="0.2">
      <c r="B41" s="685"/>
      <c r="C41" s="686"/>
      <c r="D41" s="687"/>
      <c r="E41" s="700">
        <v>2</v>
      </c>
      <c r="F41" s="688">
        <v>0.84954311200308408</v>
      </c>
      <c r="G41" s="689">
        <v>0.80277557707175795</v>
      </c>
      <c r="H41" s="689">
        <v>0.93980333597084909</v>
      </c>
      <c r="I41" s="689">
        <v>1.1443921757316931</v>
      </c>
      <c r="J41" s="689" t="s">
        <v>64</v>
      </c>
      <c r="K41" s="688">
        <v>0.83880096478376254</v>
      </c>
      <c r="L41" s="690">
        <v>777</v>
      </c>
      <c r="M41" s="691">
        <v>1284</v>
      </c>
      <c r="N41" s="691">
        <v>366</v>
      </c>
      <c r="O41" s="691">
        <v>2</v>
      </c>
      <c r="P41" s="691">
        <v>0</v>
      </c>
      <c r="Q41" s="692">
        <v>2429</v>
      </c>
    </row>
    <row r="42" spans="2:17" x14ac:dyDescent="0.2">
      <c r="B42" s="685"/>
      <c r="C42" s="686"/>
      <c r="D42" s="687"/>
      <c r="E42" s="687">
        <v>3</v>
      </c>
      <c r="F42" s="688">
        <v>1.1699782198805833</v>
      </c>
      <c r="G42" s="689">
        <v>0.80030527967028631</v>
      </c>
      <c r="H42" s="689">
        <v>0.9888703219597198</v>
      </c>
      <c r="I42" s="689">
        <v>0</v>
      </c>
      <c r="J42" s="689" t="s">
        <v>64</v>
      </c>
      <c r="K42" s="688">
        <v>0.99963220894588278</v>
      </c>
      <c r="L42" s="690">
        <v>590</v>
      </c>
      <c r="M42" s="691">
        <v>692</v>
      </c>
      <c r="N42" s="691">
        <v>206</v>
      </c>
      <c r="O42" s="691">
        <v>0</v>
      </c>
      <c r="P42" s="691">
        <v>0</v>
      </c>
      <c r="Q42" s="692">
        <v>1488</v>
      </c>
    </row>
    <row r="43" spans="2:17" x14ac:dyDescent="0.2">
      <c r="B43" s="685"/>
      <c r="C43" s="686"/>
      <c r="D43" s="687"/>
      <c r="E43" s="687">
        <v>4</v>
      </c>
      <c r="F43" s="688">
        <v>1.2133075268356373</v>
      </c>
      <c r="G43" s="689">
        <v>1.0439033205824435</v>
      </c>
      <c r="H43" s="689">
        <v>1.3637462403307319</v>
      </c>
      <c r="I43" s="689">
        <v>1.1366220917338474</v>
      </c>
      <c r="J43" s="689">
        <v>0.19741539173979045</v>
      </c>
      <c r="K43" s="688">
        <v>1.1630151727164728</v>
      </c>
      <c r="L43" s="690">
        <v>878</v>
      </c>
      <c r="M43" s="691">
        <v>761</v>
      </c>
      <c r="N43" s="691">
        <v>183</v>
      </c>
      <c r="O43" s="691">
        <v>2</v>
      </c>
      <c r="P43" s="691">
        <v>1</v>
      </c>
      <c r="Q43" s="692">
        <v>1825</v>
      </c>
    </row>
    <row r="44" spans="2:17" x14ac:dyDescent="0.2">
      <c r="B44" s="685"/>
      <c r="C44" s="701"/>
      <c r="D44" s="702"/>
      <c r="E44" s="702" t="s">
        <v>99</v>
      </c>
      <c r="F44" s="703">
        <v>0.99328496582735315</v>
      </c>
      <c r="G44" s="704">
        <v>0.84502979004155443</v>
      </c>
      <c r="H44" s="704">
        <v>0.89767918089286169</v>
      </c>
      <c r="I44" s="704">
        <v>1.0214994182834214</v>
      </c>
      <c r="J44" s="704">
        <v>0.19296572090750524</v>
      </c>
      <c r="K44" s="703">
        <v>0.92364888947562218</v>
      </c>
      <c r="L44" s="705">
        <v>2812</v>
      </c>
      <c r="M44" s="706">
        <v>3516</v>
      </c>
      <c r="N44" s="706">
        <v>1026</v>
      </c>
      <c r="O44" s="706">
        <v>5</v>
      </c>
      <c r="P44" s="706">
        <v>1</v>
      </c>
      <c r="Q44" s="707">
        <v>7360</v>
      </c>
    </row>
    <row r="45" spans="2:17" x14ac:dyDescent="0.2">
      <c r="B45" s="685"/>
      <c r="C45" s="676" t="s">
        <v>99</v>
      </c>
      <c r="D45" s="676" t="s">
        <v>79</v>
      </c>
      <c r="E45" s="676" t="s">
        <v>35</v>
      </c>
      <c r="F45" s="688">
        <v>0.68816005253099366</v>
      </c>
      <c r="G45" s="681">
        <v>0.8253128229474509</v>
      </c>
      <c r="H45" s="681">
        <v>0.86836486333830298</v>
      </c>
      <c r="I45" s="681">
        <v>0.88607685383644186</v>
      </c>
      <c r="J45" s="681">
        <v>0.87064943425546237</v>
      </c>
      <c r="K45" s="680">
        <v>0.84444679554192537</v>
      </c>
      <c r="L45" s="682">
        <v>1326</v>
      </c>
      <c r="M45" s="683">
        <v>3861</v>
      </c>
      <c r="N45" s="683">
        <v>5849</v>
      </c>
      <c r="O45" s="683">
        <v>6505</v>
      </c>
      <c r="P45" s="683">
        <v>1610</v>
      </c>
      <c r="Q45" s="684">
        <v>19151</v>
      </c>
    </row>
    <row r="46" spans="2:17" x14ac:dyDescent="0.2">
      <c r="B46" s="685"/>
      <c r="C46" s="686"/>
      <c r="D46" s="687"/>
      <c r="E46" s="687">
        <v>2</v>
      </c>
      <c r="F46" s="688">
        <v>1.1591136984883625</v>
      </c>
      <c r="G46" s="689">
        <v>1.1538947613484187</v>
      </c>
      <c r="H46" s="689">
        <v>1.1747282520578266</v>
      </c>
      <c r="I46" s="689">
        <v>1.28393653114331</v>
      </c>
      <c r="J46" s="689">
        <v>1.171024010210141</v>
      </c>
      <c r="K46" s="688">
        <v>1.186506220354522</v>
      </c>
      <c r="L46" s="690">
        <v>2498</v>
      </c>
      <c r="M46" s="691">
        <v>6037</v>
      </c>
      <c r="N46" s="691">
        <v>7651</v>
      </c>
      <c r="O46" s="691">
        <v>6073</v>
      </c>
      <c r="P46" s="691">
        <v>1261</v>
      </c>
      <c r="Q46" s="692">
        <v>23520</v>
      </c>
    </row>
    <row r="47" spans="2:17" x14ac:dyDescent="0.2">
      <c r="B47" s="685"/>
      <c r="C47" s="686"/>
      <c r="D47" s="693"/>
      <c r="E47" s="693" t="s">
        <v>99</v>
      </c>
      <c r="F47" s="694">
        <v>0.89205590107925892</v>
      </c>
      <c r="G47" s="695">
        <v>0.98735316391003303</v>
      </c>
      <c r="H47" s="695">
        <v>1.003255760343311</v>
      </c>
      <c r="I47" s="695">
        <v>1.0296611781479303</v>
      </c>
      <c r="J47" s="695">
        <v>0.98561448264472284</v>
      </c>
      <c r="K47" s="694">
        <v>0.99321326571538116</v>
      </c>
      <c r="L47" s="696">
        <v>3824</v>
      </c>
      <c r="M47" s="697">
        <v>9898</v>
      </c>
      <c r="N47" s="697">
        <v>13500</v>
      </c>
      <c r="O47" s="697">
        <v>12578</v>
      </c>
      <c r="P47" s="697">
        <v>2871</v>
      </c>
      <c r="Q47" s="698">
        <v>42671</v>
      </c>
    </row>
    <row r="48" spans="2:17" x14ac:dyDescent="0.2">
      <c r="B48" s="685"/>
      <c r="C48" s="699"/>
      <c r="D48" s="687">
        <v>3</v>
      </c>
      <c r="E48" s="687">
        <v>1</v>
      </c>
      <c r="F48" s="688">
        <v>0.64692873906119663</v>
      </c>
      <c r="G48" s="689">
        <v>0.68960730551277671</v>
      </c>
      <c r="H48" s="689">
        <v>0.72559481116331492</v>
      </c>
      <c r="I48" s="689">
        <v>0.61640988756461701</v>
      </c>
      <c r="J48" s="689">
        <v>0.12425219811862147</v>
      </c>
      <c r="K48" s="688">
        <v>0.68916887945517424</v>
      </c>
      <c r="L48" s="690">
        <v>1837</v>
      </c>
      <c r="M48" s="691">
        <v>3701</v>
      </c>
      <c r="N48" s="691">
        <v>3518</v>
      </c>
      <c r="O48" s="691">
        <v>286</v>
      </c>
      <c r="P48" s="691">
        <v>2</v>
      </c>
      <c r="Q48" s="692">
        <v>9344</v>
      </c>
    </row>
    <row r="49" spans="2:17" x14ac:dyDescent="0.2">
      <c r="B49" s="685"/>
      <c r="C49" s="686"/>
      <c r="D49" s="687"/>
      <c r="E49" s="687">
        <v>2</v>
      </c>
      <c r="F49" s="688">
        <v>0.74978769576215465</v>
      </c>
      <c r="G49" s="689">
        <v>0.77670618285695558</v>
      </c>
      <c r="H49" s="689">
        <v>0.85009841844778511</v>
      </c>
      <c r="I49" s="689">
        <v>0.80836548300510114</v>
      </c>
      <c r="J49" s="689">
        <v>5.3587127004629607E-2</v>
      </c>
      <c r="K49" s="688">
        <v>0.78775935092235672</v>
      </c>
      <c r="L49" s="690">
        <v>2262</v>
      </c>
      <c r="M49" s="691">
        <v>4988</v>
      </c>
      <c r="N49" s="691">
        <v>3456</v>
      </c>
      <c r="O49" s="691">
        <v>341</v>
      </c>
      <c r="P49" s="691">
        <v>1</v>
      </c>
      <c r="Q49" s="692">
        <v>11048</v>
      </c>
    </row>
    <row r="50" spans="2:17" x14ac:dyDescent="0.2">
      <c r="B50" s="685"/>
      <c r="C50" s="686"/>
      <c r="D50" s="687"/>
      <c r="E50" s="687">
        <v>3</v>
      </c>
      <c r="F50" s="688">
        <v>1.0643415900646773</v>
      </c>
      <c r="G50" s="689">
        <v>1.0411314126713977</v>
      </c>
      <c r="H50" s="689">
        <v>1.0265125993720066</v>
      </c>
      <c r="I50" s="689">
        <v>0.87802843038318568</v>
      </c>
      <c r="J50" s="689">
        <v>0.33146386750396384</v>
      </c>
      <c r="K50" s="688">
        <v>1.042168806013734</v>
      </c>
      <c r="L50" s="690">
        <v>5300</v>
      </c>
      <c r="M50" s="691">
        <v>9586</v>
      </c>
      <c r="N50" s="691">
        <v>3836</v>
      </c>
      <c r="O50" s="691">
        <v>222</v>
      </c>
      <c r="P50" s="691">
        <v>19</v>
      </c>
      <c r="Q50" s="692">
        <v>18963</v>
      </c>
    </row>
    <row r="51" spans="2:17" x14ac:dyDescent="0.2">
      <c r="B51" s="685"/>
      <c r="C51" s="686"/>
      <c r="D51" s="693"/>
      <c r="E51" s="693" t="s">
        <v>99</v>
      </c>
      <c r="F51" s="694">
        <v>0.86794652912879822</v>
      </c>
      <c r="G51" s="695">
        <v>0.87260028711803361</v>
      </c>
      <c r="H51" s="695">
        <v>0.84950610249634295</v>
      </c>
      <c r="I51" s="695">
        <v>0.75212948201085184</v>
      </c>
      <c r="J51" s="695">
        <v>0.28115062117098261</v>
      </c>
      <c r="K51" s="694">
        <v>0.86413213758258112</v>
      </c>
      <c r="L51" s="696">
        <v>9399</v>
      </c>
      <c r="M51" s="697">
        <v>18275</v>
      </c>
      <c r="N51" s="697">
        <v>10810</v>
      </c>
      <c r="O51" s="697">
        <v>849</v>
      </c>
      <c r="P51" s="697">
        <v>22</v>
      </c>
      <c r="Q51" s="698">
        <v>39355</v>
      </c>
    </row>
    <row r="52" spans="2:17" x14ac:dyDescent="0.2">
      <c r="B52" s="685"/>
      <c r="C52" s="699"/>
      <c r="D52" s="687">
        <v>4</v>
      </c>
      <c r="E52" s="687">
        <v>1</v>
      </c>
      <c r="F52" s="688">
        <v>0.69449305312708165</v>
      </c>
      <c r="G52" s="689">
        <v>0.6839105836892555</v>
      </c>
      <c r="H52" s="689">
        <v>0.62587698371221789</v>
      </c>
      <c r="I52" s="689">
        <v>0.9616887261168735</v>
      </c>
      <c r="J52" s="689">
        <v>0</v>
      </c>
      <c r="K52" s="688">
        <v>0.67699484613987515</v>
      </c>
      <c r="L52" s="690">
        <v>2439</v>
      </c>
      <c r="M52" s="691">
        <v>4091</v>
      </c>
      <c r="N52" s="691">
        <v>2082</v>
      </c>
      <c r="O52" s="691">
        <v>35</v>
      </c>
      <c r="P52" s="691">
        <v>0</v>
      </c>
      <c r="Q52" s="692">
        <v>8647</v>
      </c>
    </row>
    <row r="53" spans="2:17" x14ac:dyDescent="0.2">
      <c r="B53" s="685"/>
      <c r="C53" s="686"/>
      <c r="D53" s="687"/>
      <c r="E53" s="700">
        <v>2</v>
      </c>
      <c r="F53" s="688">
        <v>0.85251969598457178</v>
      </c>
      <c r="G53" s="689">
        <v>0.8136100909513686</v>
      </c>
      <c r="H53" s="689">
        <v>0.85384694886666135</v>
      </c>
      <c r="I53" s="689">
        <v>1.3049860988992872</v>
      </c>
      <c r="J53" s="689">
        <v>0</v>
      </c>
      <c r="K53" s="688">
        <v>0.83547992483882494</v>
      </c>
      <c r="L53" s="690">
        <v>2220</v>
      </c>
      <c r="M53" s="691">
        <v>3947</v>
      </c>
      <c r="N53" s="691">
        <v>2010</v>
      </c>
      <c r="O53" s="691">
        <v>13</v>
      </c>
      <c r="P53" s="691">
        <v>0</v>
      </c>
      <c r="Q53" s="692">
        <v>8190</v>
      </c>
    </row>
    <row r="54" spans="2:17" x14ac:dyDescent="0.2">
      <c r="B54" s="685"/>
      <c r="C54" s="686"/>
      <c r="D54" s="687"/>
      <c r="E54" s="687">
        <v>3</v>
      </c>
      <c r="F54" s="688">
        <v>0.98711120529157437</v>
      </c>
      <c r="G54" s="689">
        <v>0.90066447778603431</v>
      </c>
      <c r="H54" s="689">
        <v>1.0535645545628294</v>
      </c>
      <c r="I54" s="689">
        <v>0.64974589768404589</v>
      </c>
      <c r="J54" s="689" t="s">
        <v>64</v>
      </c>
      <c r="K54" s="688">
        <v>0.95844884776546868</v>
      </c>
      <c r="L54" s="690">
        <v>1746</v>
      </c>
      <c r="M54" s="691">
        <v>2431</v>
      </c>
      <c r="N54" s="691">
        <v>1143</v>
      </c>
      <c r="O54" s="691">
        <v>5</v>
      </c>
      <c r="P54" s="691">
        <v>0</v>
      </c>
      <c r="Q54" s="692">
        <v>5325</v>
      </c>
    </row>
    <row r="55" spans="2:17" x14ac:dyDescent="0.2">
      <c r="B55" s="685"/>
      <c r="C55" s="686"/>
      <c r="D55" s="687"/>
      <c r="E55" s="687">
        <v>4</v>
      </c>
      <c r="F55" s="688">
        <v>1.1882449438513578</v>
      </c>
      <c r="G55" s="689">
        <v>1.2168969190900474</v>
      </c>
      <c r="H55" s="689">
        <v>1.1086083575213759</v>
      </c>
      <c r="I55" s="689">
        <v>1.6103481920602292</v>
      </c>
      <c r="J55" s="689">
        <v>0.18758444572146241</v>
      </c>
      <c r="K55" s="688">
        <v>1.1898900716892455</v>
      </c>
      <c r="L55" s="690">
        <v>2113</v>
      </c>
      <c r="M55" s="691">
        <v>2446</v>
      </c>
      <c r="N55" s="691">
        <v>952</v>
      </c>
      <c r="O55" s="691">
        <v>9</v>
      </c>
      <c r="P55" s="691">
        <v>1</v>
      </c>
      <c r="Q55" s="692">
        <v>5521</v>
      </c>
    </row>
    <row r="56" spans="2:17" x14ac:dyDescent="0.2">
      <c r="B56" s="685"/>
      <c r="C56" s="701"/>
      <c r="D56" s="702"/>
      <c r="E56" s="702" t="s">
        <v>99</v>
      </c>
      <c r="F56" s="703">
        <v>0.86909700918951305</v>
      </c>
      <c r="G56" s="704">
        <v>0.81611366488807591</v>
      </c>
      <c r="H56" s="704">
        <v>0.79418064264362964</v>
      </c>
      <c r="I56" s="704">
        <v>1.0720566704727916</v>
      </c>
      <c r="J56" s="704">
        <v>0.18263495239920532</v>
      </c>
      <c r="K56" s="703">
        <v>0.83295844347252279</v>
      </c>
      <c r="L56" s="705">
        <v>8518</v>
      </c>
      <c r="M56" s="706">
        <v>12915</v>
      </c>
      <c r="N56" s="706">
        <v>6187</v>
      </c>
      <c r="O56" s="706">
        <v>62</v>
      </c>
      <c r="P56" s="706">
        <v>1</v>
      </c>
      <c r="Q56" s="707">
        <v>27683</v>
      </c>
    </row>
    <row r="57" spans="2:17" x14ac:dyDescent="0.2">
      <c r="B57" s="679" t="s">
        <v>224</v>
      </c>
      <c r="C57" s="708"/>
      <c r="D57" s="708"/>
      <c r="E57" s="708"/>
      <c r="F57" s="709">
        <v>0.87129554862776892</v>
      </c>
      <c r="G57" s="681">
        <v>0.88128621935511786</v>
      </c>
      <c r="H57" s="681">
        <v>0.90067040902461282</v>
      </c>
      <c r="I57" s="681">
        <v>1.005599161464664</v>
      </c>
      <c r="J57" s="681">
        <v>0.96059513043190548</v>
      </c>
      <c r="K57" s="680">
        <v>0.89399641199399438</v>
      </c>
      <c r="L57" s="682">
        <v>21741</v>
      </c>
      <c r="M57" s="683">
        <v>41088</v>
      </c>
      <c r="N57" s="683">
        <v>30497</v>
      </c>
      <c r="O57" s="683">
        <v>13489</v>
      </c>
      <c r="P57" s="683">
        <v>2894</v>
      </c>
      <c r="Q57" s="684">
        <v>109709</v>
      </c>
    </row>
    <row r="58" spans="2:17" x14ac:dyDescent="0.2">
      <c r="B58" s="679" t="s">
        <v>55</v>
      </c>
      <c r="C58" s="676" t="s">
        <v>221</v>
      </c>
      <c r="D58" s="676" t="s">
        <v>79</v>
      </c>
      <c r="E58" s="676" t="s">
        <v>35</v>
      </c>
      <c r="F58" s="688">
        <v>0.85270559213187191</v>
      </c>
      <c r="G58" s="681">
        <v>0.65215301399094905</v>
      </c>
      <c r="H58" s="681">
        <v>0.84360349778312105</v>
      </c>
      <c r="I58" s="681">
        <v>0.89623185779446035</v>
      </c>
      <c r="J58" s="681">
        <v>0.77503139907076435</v>
      </c>
      <c r="K58" s="680">
        <v>0.78660803222075526</v>
      </c>
      <c r="L58" s="682">
        <v>326</v>
      </c>
      <c r="M58" s="683">
        <v>306</v>
      </c>
      <c r="N58" s="683">
        <v>363</v>
      </c>
      <c r="O58" s="683">
        <v>221</v>
      </c>
      <c r="P58" s="683">
        <v>62</v>
      </c>
      <c r="Q58" s="684">
        <v>1278</v>
      </c>
    </row>
    <row r="59" spans="2:17" x14ac:dyDescent="0.2">
      <c r="B59" s="685"/>
      <c r="C59" s="687"/>
      <c r="D59" s="710"/>
      <c r="E59" s="710">
        <v>2</v>
      </c>
      <c r="F59" s="688">
        <v>1.0885549652147013</v>
      </c>
      <c r="G59" s="689">
        <v>1.2166333145449542</v>
      </c>
      <c r="H59" s="689">
        <v>0.94313077550593527</v>
      </c>
      <c r="I59" s="689">
        <v>0.98677157561998496</v>
      </c>
      <c r="J59" s="689">
        <v>1.3414243274268309</v>
      </c>
      <c r="K59" s="688">
        <v>1.0999508941074756</v>
      </c>
      <c r="L59" s="690">
        <v>266</v>
      </c>
      <c r="M59" s="691">
        <v>242</v>
      </c>
      <c r="N59" s="691">
        <v>186</v>
      </c>
      <c r="O59" s="691">
        <v>88</v>
      </c>
      <c r="P59" s="691">
        <v>41</v>
      </c>
      <c r="Q59" s="692">
        <v>823</v>
      </c>
    </row>
    <row r="60" spans="2:17" x14ac:dyDescent="0.2">
      <c r="B60" s="685"/>
      <c r="C60" s="711"/>
      <c r="D60" s="712"/>
      <c r="E60" s="712" t="s">
        <v>99</v>
      </c>
      <c r="F60" s="713">
        <v>0.93493928597501741</v>
      </c>
      <c r="G60" s="714">
        <v>0.83744879823215845</v>
      </c>
      <c r="H60" s="714">
        <v>0.87230083465737451</v>
      </c>
      <c r="I60" s="714">
        <v>0.92148037023920137</v>
      </c>
      <c r="J60" s="714">
        <v>0.9573023362184514</v>
      </c>
      <c r="K60" s="713">
        <v>0.88702608552719453</v>
      </c>
      <c r="L60" s="715">
        <v>592</v>
      </c>
      <c r="M60" s="716">
        <v>548</v>
      </c>
      <c r="N60" s="716">
        <v>549</v>
      </c>
      <c r="O60" s="716">
        <v>309</v>
      </c>
      <c r="P60" s="716">
        <v>103</v>
      </c>
      <c r="Q60" s="717">
        <v>2101</v>
      </c>
    </row>
    <row r="61" spans="2:17" x14ac:dyDescent="0.2">
      <c r="B61" s="685"/>
      <c r="C61" s="673" t="s">
        <v>222</v>
      </c>
      <c r="D61" s="718" t="s">
        <v>79</v>
      </c>
      <c r="E61" s="718" t="s">
        <v>35</v>
      </c>
      <c r="F61" s="719">
        <v>0.76585202786444329</v>
      </c>
      <c r="G61" s="720">
        <v>0.75188636499200501</v>
      </c>
      <c r="H61" s="720">
        <v>0.8195315320612131</v>
      </c>
      <c r="I61" s="720">
        <v>1.0054026733208288</v>
      </c>
      <c r="J61" s="720">
        <v>0.95911390294188181</v>
      </c>
      <c r="K61" s="719">
        <v>0.79181558613628744</v>
      </c>
      <c r="L61" s="721">
        <v>720</v>
      </c>
      <c r="M61" s="722">
        <v>1405</v>
      </c>
      <c r="N61" s="722">
        <v>1099</v>
      </c>
      <c r="O61" s="722">
        <v>385</v>
      </c>
      <c r="P61" s="722">
        <v>91</v>
      </c>
      <c r="Q61" s="723">
        <v>3700</v>
      </c>
    </row>
    <row r="62" spans="2:17" x14ac:dyDescent="0.2">
      <c r="B62" s="685"/>
      <c r="C62" s="687"/>
      <c r="D62" s="687"/>
      <c r="E62" s="687">
        <v>2</v>
      </c>
      <c r="F62" s="688">
        <v>1.1108141247987069</v>
      </c>
      <c r="G62" s="689">
        <v>0.92426667853087763</v>
      </c>
      <c r="H62" s="689">
        <v>1.0052057163082919</v>
      </c>
      <c r="I62" s="689">
        <v>1.0356215441945209</v>
      </c>
      <c r="J62" s="689">
        <v>0.89184159169212418</v>
      </c>
      <c r="K62" s="688">
        <v>0.99798399314029829</v>
      </c>
      <c r="L62" s="690">
        <v>780</v>
      </c>
      <c r="M62" s="691">
        <v>1199</v>
      </c>
      <c r="N62" s="691">
        <v>785</v>
      </c>
      <c r="O62" s="691">
        <v>242</v>
      </c>
      <c r="P62" s="691">
        <v>66</v>
      </c>
      <c r="Q62" s="692">
        <v>3072</v>
      </c>
    </row>
    <row r="63" spans="2:17" x14ac:dyDescent="0.2">
      <c r="B63" s="685"/>
      <c r="C63" s="711"/>
      <c r="D63" s="711"/>
      <c r="E63" s="711" t="s">
        <v>99</v>
      </c>
      <c r="F63" s="713">
        <v>0.90143512795406144</v>
      </c>
      <c r="G63" s="714">
        <v>0.81959899748175091</v>
      </c>
      <c r="H63" s="714">
        <v>0.89028911502730856</v>
      </c>
      <c r="I63" s="714">
        <v>1.017579592452114</v>
      </c>
      <c r="J63" s="714">
        <v>0.92842042886698506</v>
      </c>
      <c r="K63" s="713">
        <v>0.87258103028978362</v>
      </c>
      <c r="L63" s="715">
        <v>1500</v>
      </c>
      <c r="M63" s="716">
        <v>2604</v>
      </c>
      <c r="N63" s="716">
        <v>1884</v>
      </c>
      <c r="O63" s="716">
        <v>627</v>
      </c>
      <c r="P63" s="716">
        <v>157</v>
      </c>
      <c r="Q63" s="717">
        <v>6772</v>
      </c>
    </row>
    <row r="64" spans="2:17" x14ac:dyDescent="0.2">
      <c r="B64" s="685"/>
      <c r="C64" s="673" t="s">
        <v>223</v>
      </c>
      <c r="D64" s="718" t="s">
        <v>79</v>
      </c>
      <c r="E64" s="718" t="s">
        <v>35</v>
      </c>
      <c r="F64" s="719">
        <v>0.72855083014369104</v>
      </c>
      <c r="G64" s="720">
        <v>0.76478126250663048</v>
      </c>
      <c r="H64" s="720">
        <v>0.72943169903357197</v>
      </c>
      <c r="I64" s="720">
        <v>1.2488983477357778</v>
      </c>
      <c r="J64" s="720">
        <v>1.0794562410230675</v>
      </c>
      <c r="K64" s="719">
        <v>0.78598218524255381</v>
      </c>
      <c r="L64" s="721">
        <v>221</v>
      </c>
      <c r="M64" s="722">
        <v>333</v>
      </c>
      <c r="N64" s="722">
        <v>177</v>
      </c>
      <c r="O64" s="722">
        <v>92</v>
      </c>
      <c r="P64" s="722">
        <v>7</v>
      </c>
      <c r="Q64" s="723">
        <v>830</v>
      </c>
    </row>
    <row r="65" spans="2:17" x14ac:dyDescent="0.2">
      <c r="B65" s="685"/>
      <c r="C65" s="687"/>
      <c r="D65" s="687"/>
      <c r="E65" s="687">
        <v>2</v>
      </c>
      <c r="F65" s="688">
        <v>0.61796766197879205</v>
      </c>
      <c r="G65" s="689">
        <v>0.7016828407326442</v>
      </c>
      <c r="H65" s="689">
        <v>1.0543900013973009</v>
      </c>
      <c r="I65" s="689">
        <v>1.2166723437339486</v>
      </c>
      <c r="J65" s="689">
        <v>1.1456084694840922</v>
      </c>
      <c r="K65" s="688">
        <v>0.78597896405518153</v>
      </c>
      <c r="L65" s="690">
        <v>294</v>
      </c>
      <c r="M65" s="691">
        <v>432</v>
      </c>
      <c r="N65" s="691">
        <v>254</v>
      </c>
      <c r="O65" s="691">
        <v>88</v>
      </c>
      <c r="P65" s="691">
        <v>13</v>
      </c>
      <c r="Q65" s="692">
        <v>1081</v>
      </c>
    </row>
    <row r="66" spans="2:17" x14ac:dyDescent="0.2">
      <c r="B66" s="685"/>
      <c r="C66" s="711"/>
      <c r="D66" s="711"/>
      <c r="E66" s="711" t="s">
        <v>99</v>
      </c>
      <c r="F66" s="713">
        <v>0.67346618130401403</v>
      </c>
      <c r="G66" s="714">
        <v>0.72732877088601067</v>
      </c>
      <c r="H66" s="714">
        <v>0.91526401575113892</v>
      </c>
      <c r="I66" s="714">
        <v>1.2331959720246093</v>
      </c>
      <c r="J66" s="714">
        <v>1.129601839249462</v>
      </c>
      <c r="K66" s="713">
        <v>0.78598038544894566</v>
      </c>
      <c r="L66" s="715">
        <v>515</v>
      </c>
      <c r="M66" s="716">
        <v>765</v>
      </c>
      <c r="N66" s="716">
        <v>431</v>
      </c>
      <c r="O66" s="716">
        <v>180</v>
      </c>
      <c r="P66" s="716">
        <v>20</v>
      </c>
      <c r="Q66" s="717">
        <v>1911</v>
      </c>
    </row>
    <row r="67" spans="2:17" x14ac:dyDescent="0.2">
      <c r="B67" s="685"/>
      <c r="C67" s="673" t="s">
        <v>99</v>
      </c>
      <c r="D67" s="718" t="s">
        <v>79</v>
      </c>
      <c r="E67" s="718" t="s">
        <v>35</v>
      </c>
      <c r="F67" s="719">
        <v>0.77783032547377051</v>
      </c>
      <c r="G67" s="720">
        <v>0.73747807593953152</v>
      </c>
      <c r="H67" s="720">
        <v>0.81048048464206923</v>
      </c>
      <c r="I67" s="720">
        <v>1.0235535701144953</v>
      </c>
      <c r="J67" s="720">
        <v>0.8971430354811275</v>
      </c>
      <c r="K67" s="719">
        <v>0.78955342294074182</v>
      </c>
      <c r="L67" s="721">
        <v>1267</v>
      </c>
      <c r="M67" s="722">
        <v>2044</v>
      </c>
      <c r="N67" s="722">
        <v>1639</v>
      </c>
      <c r="O67" s="722">
        <v>698</v>
      </c>
      <c r="P67" s="722">
        <v>160</v>
      </c>
      <c r="Q67" s="723">
        <v>5808</v>
      </c>
    </row>
    <row r="68" spans="2:17" x14ac:dyDescent="0.2">
      <c r="B68" s="685"/>
      <c r="C68" s="687"/>
      <c r="D68" s="687"/>
      <c r="E68" s="687">
        <v>2</v>
      </c>
      <c r="F68" s="688">
        <v>0.95334837841974196</v>
      </c>
      <c r="G68" s="689">
        <v>0.86808744557387674</v>
      </c>
      <c r="H68" s="689">
        <v>1.0123588163360684</v>
      </c>
      <c r="I68" s="689">
        <v>1.0800360540575689</v>
      </c>
      <c r="J68" s="689">
        <v>1.0507704976605918</v>
      </c>
      <c r="K68" s="688">
        <v>0.93880348241131217</v>
      </c>
      <c r="L68" s="690">
        <v>1340</v>
      </c>
      <c r="M68" s="691">
        <v>1873</v>
      </c>
      <c r="N68" s="691">
        <v>1225</v>
      </c>
      <c r="O68" s="691">
        <v>418</v>
      </c>
      <c r="P68" s="691">
        <v>120</v>
      </c>
      <c r="Q68" s="692">
        <v>4976</v>
      </c>
    </row>
    <row r="69" spans="2:17" x14ac:dyDescent="0.2">
      <c r="B69" s="724"/>
      <c r="C69" s="711"/>
      <c r="D69" s="711"/>
      <c r="E69" s="711" t="s">
        <v>99</v>
      </c>
      <c r="F69" s="713">
        <v>0.84991898174587877</v>
      </c>
      <c r="G69" s="714">
        <v>0.79522825294198329</v>
      </c>
      <c r="H69" s="714">
        <v>0.89247601913362085</v>
      </c>
      <c r="I69" s="714">
        <v>1.0458055392262531</v>
      </c>
      <c r="J69" s="714">
        <v>0.96810860055225556</v>
      </c>
      <c r="K69" s="713">
        <v>0.85260612928943569</v>
      </c>
      <c r="L69" s="715">
        <v>2607</v>
      </c>
      <c r="M69" s="716">
        <v>3917</v>
      </c>
      <c r="N69" s="716">
        <v>2864</v>
      </c>
      <c r="O69" s="716">
        <v>1116</v>
      </c>
      <c r="P69" s="716">
        <v>280</v>
      </c>
      <c r="Q69" s="717">
        <v>10784</v>
      </c>
    </row>
    <row r="70" spans="2:17" x14ac:dyDescent="0.2">
      <c r="C70" s="725"/>
    </row>
    <row r="71" spans="2:17" x14ac:dyDescent="0.2">
      <c r="L71" s="726"/>
      <c r="M71" s="726"/>
      <c r="N71" s="726"/>
      <c r="O71" s="726"/>
      <c r="P71" s="726"/>
      <c r="Q71" s="726"/>
    </row>
  </sheetData>
  <mergeCells count="13">
    <mergeCell ref="L7:Q7"/>
    <mergeCell ref="B1:Q1"/>
    <mergeCell ref="B2:Q2"/>
    <mergeCell ref="B3:Q3"/>
    <mergeCell ref="B4:Q4"/>
    <mergeCell ref="D6:E6"/>
    <mergeCell ref="F6:K6"/>
    <mergeCell ref="L6:Q6"/>
    <mergeCell ref="B7:B8"/>
    <mergeCell ref="C7:C8"/>
    <mergeCell ref="D7:D8"/>
    <mergeCell ref="E7:E8"/>
    <mergeCell ref="F7:K7"/>
  </mergeCells>
  <printOptions horizontalCentered="1" verticalCentered="1"/>
  <pageMargins left="0.25" right="0.25" top="0.25" bottom="0.25" header="0.05" footer="0.05"/>
  <pageSetup scale="61" orientation="landscape" r:id="rId1"/>
  <rowBreaks count="1" manualBreakCount="1">
    <brk id="57" max="16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Q71"/>
  <sheetViews>
    <sheetView showGridLines="0" zoomScaleNormal="100" workbookViewId="0"/>
  </sheetViews>
  <sheetFormatPr defaultColWidth="9.140625" defaultRowHeight="12.75" x14ac:dyDescent="0.2"/>
  <cols>
    <col min="1" max="1" width="9.140625" style="160"/>
    <col min="2" max="2" width="14.42578125" style="160" customWidth="1"/>
    <col min="3" max="3" width="10.85546875" style="160" customWidth="1"/>
    <col min="4" max="13" width="11" style="160" customWidth="1"/>
    <col min="14" max="16384" width="9.140625" style="160"/>
  </cols>
  <sheetData>
    <row r="1" spans="2:17" x14ac:dyDescent="0.2">
      <c r="B1" s="935" t="s">
        <v>276</v>
      </c>
      <c r="C1" s="935"/>
      <c r="D1" s="935"/>
      <c r="E1" s="935"/>
      <c r="F1" s="935"/>
      <c r="G1" s="935"/>
      <c r="H1" s="935"/>
      <c r="I1" s="935"/>
      <c r="J1" s="935"/>
      <c r="K1" s="935"/>
      <c r="L1" s="935"/>
      <c r="M1" s="935"/>
      <c r="N1" s="935"/>
      <c r="O1" s="935"/>
      <c r="P1" s="935"/>
      <c r="Q1" s="935"/>
    </row>
    <row r="2" spans="2:17" x14ac:dyDescent="0.2">
      <c r="B2" s="936" t="s">
        <v>206</v>
      </c>
      <c r="C2" s="936"/>
      <c r="D2" s="936"/>
      <c r="E2" s="936"/>
      <c r="F2" s="936"/>
      <c r="G2" s="936"/>
      <c r="H2" s="936"/>
      <c r="I2" s="936"/>
      <c r="J2" s="936"/>
      <c r="K2" s="936"/>
      <c r="L2" s="936"/>
      <c r="M2" s="936"/>
      <c r="N2" s="936"/>
      <c r="O2" s="936"/>
      <c r="P2" s="936"/>
      <c r="Q2" s="936"/>
    </row>
    <row r="3" spans="2:17" x14ac:dyDescent="0.2">
      <c r="B3" s="936" t="s">
        <v>213</v>
      </c>
      <c r="C3" s="936"/>
      <c r="D3" s="936"/>
      <c r="E3" s="936"/>
      <c r="F3" s="936"/>
      <c r="G3" s="936"/>
      <c r="H3" s="936"/>
      <c r="I3" s="936"/>
      <c r="J3" s="936"/>
      <c r="K3" s="936"/>
      <c r="L3" s="936"/>
      <c r="M3" s="936"/>
      <c r="N3" s="936"/>
      <c r="O3" s="936"/>
      <c r="P3" s="936"/>
      <c r="Q3" s="936"/>
    </row>
    <row r="4" spans="2:17" x14ac:dyDescent="0.2">
      <c r="B4" s="936" t="s">
        <v>177</v>
      </c>
      <c r="C4" s="936"/>
      <c r="D4" s="936"/>
      <c r="E4" s="936"/>
      <c r="F4" s="936"/>
      <c r="G4" s="936"/>
      <c r="H4" s="936"/>
      <c r="I4" s="936"/>
      <c r="J4" s="936"/>
      <c r="K4" s="936"/>
      <c r="L4" s="936"/>
      <c r="M4" s="936"/>
      <c r="N4" s="936"/>
      <c r="O4" s="936"/>
      <c r="P4" s="936"/>
      <c r="Q4" s="936"/>
    </row>
    <row r="5" spans="2:17" x14ac:dyDescent="0.2">
      <c r="B5" s="727"/>
      <c r="C5" s="727"/>
      <c r="D5" s="727"/>
      <c r="E5" s="727"/>
      <c r="F5" s="727"/>
      <c r="G5" s="727"/>
      <c r="H5" s="727"/>
      <c r="I5" s="727"/>
      <c r="J5" s="727"/>
      <c r="K5" s="727"/>
      <c r="L5" s="727"/>
      <c r="M5" s="727"/>
      <c r="N5" s="727"/>
      <c r="O5" s="727"/>
      <c r="P5" s="727"/>
      <c r="Q5" s="727"/>
    </row>
    <row r="6" spans="2:17" x14ac:dyDescent="0.2">
      <c r="B6" s="673"/>
      <c r="C6" s="674"/>
      <c r="D6" s="932" t="s">
        <v>214</v>
      </c>
      <c r="E6" s="934"/>
      <c r="F6" s="937" t="s">
        <v>208</v>
      </c>
      <c r="G6" s="938"/>
      <c r="H6" s="938"/>
      <c r="I6" s="938"/>
      <c r="J6" s="938"/>
      <c r="K6" s="938"/>
      <c r="L6" s="937" t="s">
        <v>215</v>
      </c>
      <c r="M6" s="938"/>
      <c r="N6" s="938"/>
      <c r="O6" s="938"/>
      <c r="P6" s="938"/>
      <c r="Q6" s="939"/>
    </row>
    <row r="7" spans="2:17" ht="12.75" customHeight="1" x14ac:dyDescent="0.2">
      <c r="B7" s="940" t="s">
        <v>216</v>
      </c>
      <c r="C7" s="942" t="s">
        <v>17</v>
      </c>
      <c r="D7" s="942" t="s">
        <v>217</v>
      </c>
      <c r="E7" s="942" t="s">
        <v>218</v>
      </c>
      <c r="F7" s="933" t="s">
        <v>34</v>
      </c>
      <c r="G7" s="933"/>
      <c r="H7" s="933"/>
      <c r="I7" s="933"/>
      <c r="J7" s="933"/>
      <c r="K7" s="933"/>
      <c r="L7" s="932" t="s">
        <v>34</v>
      </c>
      <c r="M7" s="933"/>
      <c r="N7" s="933"/>
      <c r="O7" s="933"/>
      <c r="P7" s="933"/>
      <c r="Q7" s="934"/>
    </row>
    <row r="8" spans="2:17" ht="12.75" customHeight="1" x14ac:dyDescent="0.2">
      <c r="B8" s="941"/>
      <c r="C8" s="943"/>
      <c r="D8" s="943"/>
      <c r="E8" s="943"/>
      <c r="F8" s="675" t="s">
        <v>219</v>
      </c>
      <c r="G8" s="675" t="s">
        <v>37</v>
      </c>
      <c r="H8" s="675" t="s">
        <v>38</v>
      </c>
      <c r="I8" s="675" t="s">
        <v>39</v>
      </c>
      <c r="J8" s="675" t="s">
        <v>40</v>
      </c>
      <c r="K8" s="676" t="s">
        <v>220</v>
      </c>
      <c r="L8" s="677" t="s">
        <v>219</v>
      </c>
      <c r="M8" s="675" t="s">
        <v>37</v>
      </c>
      <c r="N8" s="675" t="s">
        <v>38</v>
      </c>
      <c r="O8" s="675" t="s">
        <v>39</v>
      </c>
      <c r="P8" s="675" t="s">
        <v>40</v>
      </c>
      <c r="Q8" s="678" t="s">
        <v>220</v>
      </c>
    </row>
    <row r="9" spans="2:17" x14ac:dyDescent="0.2">
      <c r="B9" s="679" t="s">
        <v>54</v>
      </c>
      <c r="C9" s="676" t="s">
        <v>221</v>
      </c>
      <c r="D9" s="676" t="s">
        <v>79</v>
      </c>
      <c r="E9" s="676" t="s">
        <v>35</v>
      </c>
      <c r="F9" s="680">
        <v>0.76969726362279378</v>
      </c>
      <c r="G9" s="681">
        <v>0.84769593669280052</v>
      </c>
      <c r="H9" s="681">
        <v>0.86566908985709823</v>
      </c>
      <c r="I9" s="681">
        <v>0.82785300131172801</v>
      </c>
      <c r="J9" s="681">
        <v>0.86852901835236584</v>
      </c>
      <c r="K9" s="680">
        <v>0.83625341595529756</v>
      </c>
      <c r="L9" s="682">
        <v>402</v>
      </c>
      <c r="M9" s="683">
        <v>885</v>
      </c>
      <c r="N9" s="683">
        <v>1217</v>
      </c>
      <c r="O9" s="683">
        <v>1507</v>
      </c>
      <c r="P9" s="683">
        <v>400</v>
      </c>
      <c r="Q9" s="684">
        <v>4411</v>
      </c>
    </row>
    <row r="10" spans="2:17" x14ac:dyDescent="0.2">
      <c r="B10" s="685"/>
      <c r="C10" s="686"/>
      <c r="D10" s="687"/>
      <c r="E10" s="687">
        <v>2</v>
      </c>
      <c r="F10" s="688">
        <v>1.5506831054932819</v>
      </c>
      <c r="G10" s="689">
        <v>1.3056132528718247</v>
      </c>
      <c r="H10" s="689">
        <v>1.2521278921712928</v>
      </c>
      <c r="I10" s="689">
        <v>1.3375124801710885</v>
      </c>
      <c r="J10" s="689">
        <v>1.3142123384299595</v>
      </c>
      <c r="K10" s="688">
        <v>1.3319057703627155</v>
      </c>
      <c r="L10" s="690">
        <v>662</v>
      </c>
      <c r="M10" s="691">
        <v>942</v>
      </c>
      <c r="N10" s="691">
        <v>1221</v>
      </c>
      <c r="O10" s="691">
        <v>1429</v>
      </c>
      <c r="P10" s="691">
        <v>199</v>
      </c>
      <c r="Q10" s="692">
        <v>4453</v>
      </c>
    </row>
    <row r="11" spans="2:17" x14ac:dyDescent="0.2">
      <c r="B11" s="685"/>
      <c r="C11" s="686"/>
      <c r="D11" s="693"/>
      <c r="E11" s="693" t="s">
        <v>99</v>
      </c>
      <c r="F11" s="694">
        <v>1</v>
      </c>
      <c r="G11" s="695">
        <v>1</v>
      </c>
      <c r="H11" s="695">
        <v>1</v>
      </c>
      <c r="I11" s="695">
        <v>1</v>
      </c>
      <c r="J11" s="695">
        <v>1</v>
      </c>
      <c r="K11" s="694">
        <v>1</v>
      </c>
      <c r="L11" s="696">
        <v>1064</v>
      </c>
      <c r="M11" s="697">
        <v>1827</v>
      </c>
      <c r="N11" s="697">
        <v>2438</v>
      </c>
      <c r="O11" s="697">
        <v>2936</v>
      </c>
      <c r="P11" s="697">
        <v>599</v>
      </c>
      <c r="Q11" s="698">
        <v>8864</v>
      </c>
    </row>
    <row r="12" spans="2:17" x14ac:dyDescent="0.2">
      <c r="B12" s="685"/>
      <c r="C12" s="699"/>
      <c r="D12" s="687">
        <v>3</v>
      </c>
      <c r="E12" s="687">
        <v>1</v>
      </c>
      <c r="F12" s="688">
        <v>0.66104659448506375</v>
      </c>
      <c r="G12" s="689">
        <v>0.79506575644330524</v>
      </c>
      <c r="H12" s="689">
        <v>0.86510675354736688</v>
      </c>
      <c r="I12" s="689">
        <v>0.99174838627492001</v>
      </c>
      <c r="J12" s="689">
        <v>1.09997112686266</v>
      </c>
      <c r="K12" s="688">
        <v>0.77458737208733419</v>
      </c>
      <c r="L12" s="690">
        <v>551</v>
      </c>
      <c r="M12" s="691">
        <v>816</v>
      </c>
      <c r="N12" s="691">
        <v>731</v>
      </c>
      <c r="O12" s="691">
        <v>72</v>
      </c>
      <c r="P12" s="691">
        <v>1</v>
      </c>
      <c r="Q12" s="692">
        <v>2171</v>
      </c>
    </row>
    <row r="13" spans="2:17" x14ac:dyDescent="0.2">
      <c r="B13" s="685"/>
      <c r="C13" s="686"/>
      <c r="D13" s="687"/>
      <c r="E13" s="687">
        <v>2</v>
      </c>
      <c r="F13" s="688">
        <v>1.0163287791682556</v>
      </c>
      <c r="G13" s="689">
        <v>0.949816232962574</v>
      </c>
      <c r="H13" s="689">
        <v>1.0077713878411998</v>
      </c>
      <c r="I13" s="689">
        <v>0.90229549862381908</v>
      </c>
      <c r="J13" s="689">
        <v>0.73293280199214106</v>
      </c>
      <c r="K13" s="688">
        <v>0.97876865580281225</v>
      </c>
      <c r="L13" s="690">
        <v>392</v>
      </c>
      <c r="M13" s="691">
        <v>595</v>
      </c>
      <c r="N13" s="691">
        <v>433</v>
      </c>
      <c r="O13" s="691">
        <v>54</v>
      </c>
      <c r="P13" s="691">
        <v>1</v>
      </c>
      <c r="Q13" s="692">
        <v>1475</v>
      </c>
    </row>
    <row r="14" spans="2:17" x14ac:dyDescent="0.2">
      <c r="B14" s="685"/>
      <c r="C14" s="686"/>
      <c r="D14" s="687"/>
      <c r="E14" s="687">
        <v>3</v>
      </c>
      <c r="F14" s="688">
        <v>1.5510229608599826</v>
      </c>
      <c r="G14" s="689">
        <v>1.4902587812105326</v>
      </c>
      <c r="H14" s="689">
        <v>1.4400500879431513</v>
      </c>
      <c r="I14" s="689">
        <v>1.3856784658302894</v>
      </c>
      <c r="J14" s="689">
        <v>1.074638180717159</v>
      </c>
      <c r="K14" s="688">
        <v>1.5242688659770915</v>
      </c>
      <c r="L14" s="690">
        <v>771</v>
      </c>
      <c r="M14" s="691">
        <v>819</v>
      </c>
      <c r="N14" s="691">
        <v>415</v>
      </c>
      <c r="O14" s="691">
        <v>24</v>
      </c>
      <c r="P14" s="691">
        <v>2</v>
      </c>
      <c r="Q14" s="692">
        <v>2031</v>
      </c>
    </row>
    <row r="15" spans="2:17" x14ac:dyDescent="0.2">
      <c r="B15" s="685"/>
      <c r="C15" s="686"/>
      <c r="D15" s="693"/>
      <c r="E15" s="693" t="s">
        <v>99</v>
      </c>
      <c r="F15" s="694">
        <v>1</v>
      </c>
      <c r="G15" s="695">
        <v>1</v>
      </c>
      <c r="H15" s="695">
        <v>1</v>
      </c>
      <c r="I15" s="695">
        <v>1</v>
      </c>
      <c r="J15" s="695">
        <v>1</v>
      </c>
      <c r="K15" s="694">
        <v>1</v>
      </c>
      <c r="L15" s="696">
        <v>1714</v>
      </c>
      <c r="M15" s="697">
        <v>2230</v>
      </c>
      <c r="N15" s="697">
        <v>1579</v>
      </c>
      <c r="O15" s="697">
        <v>150</v>
      </c>
      <c r="P15" s="697">
        <v>4</v>
      </c>
      <c r="Q15" s="698">
        <v>5677</v>
      </c>
    </row>
    <row r="16" spans="2:17" x14ac:dyDescent="0.2">
      <c r="B16" s="685"/>
      <c r="C16" s="699"/>
      <c r="D16" s="687">
        <v>4</v>
      </c>
      <c r="E16" s="687">
        <v>1</v>
      </c>
      <c r="F16" s="688">
        <v>0.80177462279786782</v>
      </c>
      <c r="G16" s="689">
        <v>0.82820137387108583</v>
      </c>
      <c r="H16" s="689">
        <v>0.79334140787194218</v>
      </c>
      <c r="I16" s="689">
        <v>1.1414505501793564</v>
      </c>
      <c r="J16" s="689" t="s">
        <v>64</v>
      </c>
      <c r="K16" s="688">
        <v>0.81256315969560811</v>
      </c>
      <c r="L16" s="690">
        <v>453</v>
      </c>
      <c r="M16" s="691">
        <v>738</v>
      </c>
      <c r="N16" s="691">
        <v>468</v>
      </c>
      <c r="O16" s="691">
        <v>10</v>
      </c>
      <c r="P16" s="691">
        <v>0</v>
      </c>
      <c r="Q16" s="692">
        <v>1669</v>
      </c>
    </row>
    <row r="17" spans="2:17" x14ac:dyDescent="0.2">
      <c r="B17" s="685"/>
      <c r="C17" s="686"/>
      <c r="D17" s="687"/>
      <c r="E17" s="700">
        <v>2</v>
      </c>
      <c r="F17" s="688">
        <v>1.1468353680473771</v>
      </c>
      <c r="G17" s="689">
        <v>1.1287418784529446</v>
      </c>
      <c r="H17" s="689">
        <v>1.2434989394307805</v>
      </c>
      <c r="I17" s="689">
        <v>0.29537099985808973</v>
      </c>
      <c r="J17" s="689" t="s">
        <v>64</v>
      </c>
      <c r="K17" s="688">
        <v>1.1602292520512143</v>
      </c>
      <c r="L17" s="690">
        <v>253</v>
      </c>
      <c r="M17" s="691">
        <v>384</v>
      </c>
      <c r="N17" s="691">
        <v>283</v>
      </c>
      <c r="O17" s="691">
        <v>1</v>
      </c>
      <c r="P17" s="691">
        <v>0</v>
      </c>
      <c r="Q17" s="692">
        <v>921</v>
      </c>
    </row>
    <row r="18" spans="2:17" x14ac:dyDescent="0.2">
      <c r="B18" s="685"/>
      <c r="C18" s="686"/>
      <c r="D18" s="687"/>
      <c r="E18" s="687">
        <v>3</v>
      </c>
      <c r="F18" s="688">
        <v>1.1742083849044296</v>
      </c>
      <c r="G18" s="689">
        <v>1.1121312285986851</v>
      </c>
      <c r="H18" s="689">
        <v>1.3032728180793931</v>
      </c>
      <c r="I18" s="689">
        <v>1.6981246886179304</v>
      </c>
      <c r="J18" s="689" t="s">
        <v>64</v>
      </c>
      <c r="K18" s="688">
        <v>1.169154347204467</v>
      </c>
      <c r="L18" s="690">
        <v>194</v>
      </c>
      <c r="M18" s="691">
        <v>274</v>
      </c>
      <c r="N18" s="691">
        <v>149</v>
      </c>
      <c r="O18" s="691">
        <v>2</v>
      </c>
      <c r="P18" s="691">
        <v>0</v>
      </c>
      <c r="Q18" s="692">
        <v>619</v>
      </c>
    </row>
    <row r="19" spans="2:17" x14ac:dyDescent="0.2">
      <c r="B19" s="685"/>
      <c r="C19" s="686"/>
      <c r="D19" s="687"/>
      <c r="E19" s="687">
        <v>4</v>
      </c>
      <c r="F19" s="688">
        <v>1.5275555745805212</v>
      </c>
      <c r="G19" s="689">
        <v>1.6396940570185703</v>
      </c>
      <c r="H19" s="689">
        <v>1.4153730049040847</v>
      </c>
      <c r="I19" s="689">
        <v>0</v>
      </c>
      <c r="J19" s="689" t="s">
        <v>64</v>
      </c>
      <c r="K19" s="688">
        <v>1.552014151117951</v>
      </c>
      <c r="L19" s="690">
        <v>225</v>
      </c>
      <c r="M19" s="691">
        <v>273</v>
      </c>
      <c r="N19" s="691">
        <v>118</v>
      </c>
      <c r="O19" s="691">
        <v>0</v>
      </c>
      <c r="P19" s="691">
        <v>0</v>
      </c>
      <c r="Q19" s="692">
        <v>616</v>
      </c>
    </row>
    <row r="20" spans="2:17" x14ac:dyDescent="0.2">
      <c r="B20" s="685"/>
      <c r="C20" s="701"/>
      <c r="D20" s="702"/>
      <c r="E20" s="702" t="s">
        <v>99</v>
      </c>
      <c r="F20" s="703">
        <v>1</v>
      </c>
      <c r="G20" s="704">
        <v>1</v>
      </c>
      <c r="H20" s="704">
        <v>1</v>
      </c>
      <c r="I20" s="704">
        <v>1</v>
      </c>
      <c r="J20" s="704" t="s">
        <v>64</v>
      </c>
      <c r="K20" s="703">
        <v>1</v>
      </c>
      <c r="L20" s="705">
        <v>1125</v>
      </c>
      <c r="M20" s="706">
        <v>1669</v>
      </c>
      <c r="N20" s="706">
        <v>1018</v>
      </c>
      <c r="O20" s="706">
        <v>13</v>
      </c>
      <c r="P20" s="706">
        <v>0</v>
      </c>
      <c r="Q20" s="707">
        <v>3825</v>
      </c>
    </row>
    <row r="21" spans="2:17" x14ac:dyDescent="0.2">
      <c r="B21" s="685"/>
      <c r="C21" s="676" t="s">
        <v>222</v>
      </c>
      <c r="D21" s="676" t="s">
        <v>79</v>
      </c>
      <c r="E21" s="676" t="s">
        <v>35</v>
      </c>
      <c r="F21" s="680">
        <v>0.7751567759890472</v>
      </c>
      <c r="G21" s="681">
        <v>0.80239271231029363</v>
      </c>
      <c r="H21" s="681">
        <v>0.86500031337705285</v>
      </c>
      <c r="I21" s="681">
        <v>0.82236693066981348</v>
      </c>
      <c r="J21" s="681">
        <v>0.84981179423509845</v>
      </c>
      <c r="K21" s="680">
        <v>0.82779770943053188</v>
      </c>
      <c r="L21" s="682">
        <v>672</v>
      </c>
      <c r="M21" s="683">
        <v>1737</v>
      </c>
      <c r="N21" s="683">
        <v>2666</v>
      </c>
      <c r="O21" s="683">
        <v>2777</v>
      </c>
      <c r="P21" s="683">
        <v>742</v>
      </c>
      <c r="Q21" s="684">
        <v>8594</v>
      </c>
    </row>
    <row r="22" spans="2:17" x14ac:dyDescent="0.2">
      <c r="B22" s="685"/>
      <c r="C22" s="686"/>
      <c r="D22" s="687"/>
      <c r="E22" s="687">
        <v>2</v>
      </c>
      <c r="F22" s="688">
        <v>1.3899164395638612</v>
      </c>
      <c r="G22" s="689">
        <v>1.3106282772315063</v>
      </c>
      <c r="H22" s="689">
        <v>1.2129516661344637</v>
      </c>
      <c r="I22" s="689">
        <v>1.3274989355883333</v>
      </c>
      <c r="J22" s="689">
        <v>1.2432190239767718</v>
      </c>
      <c r="K22" s="688">
        <v>1.2859258982011195</v>
      </c>
      <c r="L22" s="690">
        <v>1288</v>
      </c>
      <c r="M22" s="691">
        <v>2509</v>
      </c>
      <c r="N22" s="691">
        <v>3274</v>
      </c>
      <c r="O22" s="691">
        <v>2615</v>
      </c>
      <c r="P22" s="691">
        <v>614</v>
      </c>
      <c r="Q22" s="692">
        <v>10300</v>
      </c>
    </row>
    <row r="23" spans="2:17" x14ac:dyDescent="0.2">
      <c r="B23" s="685"/>
      <c r="C23" s="686"/>
      <c r="D23" s="693"/>
      <c r="E23" s="693" t="s">
        <v>99</v>
      </c>
      <c r="F23" s="694">
        <v>1</v>
      </c>
      <c r="G23" s="695">
        <v>1</v>
      </c>
      <c r="H23" s="695">
        <v>1</v>
      </c>
      <c r="I23" s="695">
        <v>1</v>
      </c>
      <c r="J23" s="695">
        <v>1</v>
      </c>
      <c r="K23" s="694">
        <v>1</v>
      </c>
      <c r="L23" s="696">
        <v>1960</v>
      </c>
      <c r="M23" s="697">
        <v>4246</v>
      </c>
      <c r="N23" s="697">
        <v>5940</v>
      </c>
      <c r="O23" s="697">
        <v>5392</v>
      </c>
      <c r="P23" s="697">
        <v>1356</v>
      </c>
      <c r="Q23" s="698">
        <v>18894</v>
      </c>
    </row>
    <row r="24" spans="2:17" x14ac:dyDescent="0.2">
      <c r="B24" s="685"/>
      <c r="C24" s="699"/>
      <c r="D24" s="687">
        <v>3</v>
      </c>
      <c r="E24" s="687">
        <v>1</v>
      </c>
      <c r="F24" s="688">
        <v>0.72471393111990134</v>
      </c>
      <c r="G24" s="689">
        <v>0.81966289145286986</v>
      </c>
      <c r="H24" s="689">
        <v>0.84336721224086697</v>
      </c>
      <c r="I24" s="689">
        <v>0.86900405210402543</v>
      </c>
      <c r="J24" s="689">
        <v>0.34935519216591826</v>
      </c>
      <c r="K24" s="688">
        <v>0.80203172541641587</v>
      </c>
      <c r="L24" s="690">
        <v>925</v>
      </c>
      <c r="M24" s="691">
        <v>2000</v>
      </c>
      <c r="N24" s="691">
        <v>2111</v>
      </c>
      <c r="O24" s="691">
        <v>157</v>
      </c>
      <c r="P24" s="691">
        <v>1</v>
      </c>
      <c r="Q24" s="692">
        <v>5194</v>
      </c>
    </row>
    <row r="25" spans="2:17" x14ac:dyDescent="0.2">
      <c r="B25" s="685"/>
      <c r="C25" s="686"/>
      <c r="D25" s="687"/>
      <c r="E25" s="687">
        <v>2</v>
      </c>
      <c r="F25" s="688">
        <v>0.92846160614710493</v>
      </c>
      <c r="G25" s="689">
        <v>0.88944184399517134</v>
      </c>
      <c r="H25" s="689">
        <v>1.0193538092523131</v>
      </c>
      <c r="I25" s="689">
        <v>0.94021999225927355</v>
      </c>
      <c r="J25" s="689">
        <v>0</v>
      </c>
      <c r="K25" s="688">
        <v>0.93162886859942418</v>
      </c>
      <c r="L25" s="690">
        <v>1159</v>
      </c>
      <c r="M25" s="691">
        <v>2322</v>
      </c>
      <c r="N25" s="691">
        <v>1856</v>
      </c>
      <c r="O25" s="691">
        <v>184</v>
      </c>
      <c r="P25" s="691">
        <v>0</v>
      </c>
      <c r="Q25" s="692">
        <v>5521</v>
      </c>
    </row>
    <row r="26" spans="2:17" x14ac:dyDescent="0.2">
      <c r="B26" s="685"/>
      <c r="C26" s="686"/>
      <c r="D26" s="687"/>
      <c r="E26" s="687">
        <v>3</v>
      </c>
      <c r="F26" s="688">
        <v>1.2933147134205003</v>
      </c>
      <c r="G26" s="689">
        <v>1.3275893379206947</v>
      </c>
      <c r="H26" s="689">
        <v>1.2854498214294257</v>
      </c>
      <c r="I26" s="689">
        <v>1.4722842457237186</v>
      </c>
      <c r="J26" s="689">
        <v>1.4333993718846234</v>
      </c>
      <c r="K26" s="688">
        <v>1.3216721818179042</v>
      </c>
      <c r="L26" s="690">
        <v>2183</v>
      </c>
      <c r="M26" s="691">
        <v>3673</v>
      </c>
      <c r="N26" s="691">
        <v>1966</v>
      </c>
      <c r="O26" s="691">
        <v>123</v>
      </c>
      <c r="P26" s="691">
        <v>7</v>
      </c>
      <c r="Q26" s="692">
        <v>7952</v>
      </c>
    </row>
    <row r="27" spans="2:17" x14ac:dyDescent="0.2">
      <c r="B27" s="685"/>
      <c r="C27" s="686"/>
      <c r="D27" s="693"/>
      <c r="E27" s="693" t="s">
        <v>99</v>
      </c>
      <c r="F27" s="694">
        <v>1</v>
      </c>
      <c r="G27" s="695">
        <v>1</v>
      </c>
      <c r="H27" s="695">
        <v>1</v>
      </c>
      <c r="I27" s="695">
        <v>1</v>
      </c>
      <c r="J27" s="695">
        <v>1</v>
      </c>
      <c r="K27" s="694">
        <v>1</v>
      </c>
      <c r="L27" s="696">
        <v>4267</v>
      </c>
      <c r="M27" s="697">
        <v>7995</v>
      </c>
      <c r="N27" s="697">
        <v>5933</v>
      </c>
      <c r="O27" s="697">
        <v>464</v>
      </c>
      <c r="P27" s="697">
        <v>8</v>
      </c>
      <c r="Q27" s="698">
        <v>18667</v>
      </c>
    </row>
    <row r="28" spans="2:17" x14ac:dyDescent="0.2">
      <c r="B28" s="685"/>
      <c r="C28" s="699"/>
      <c r="D28" s="687">
        <v>4</v>
      </c>
      <c r="E28" s="687">
        <v>1</v>
      </c>
      <c r="F28" s="688">
        <v>0.81866084715086596</v>
      </c>
      <c r="G28" s="689">
        <v>0.8205743553849969</v>
      </c>
      <c r="H28" s="689">
        <v>0.79505508048533369</v>
      </c>
      <c r="I28" s="689">
        <v>0.80101140934454806</v>
      </c>
      <c r="J28" s="689" t="s">
        <v>64</v>
      </c>
      <c r="K28" s="688">
        <v>0.81467554887285598</v>
      </c>
      <c r="L28" s="690">
        <v>1419</v>
      </c>
      <c r="M28" s="691">
        <v>2574</v>
      </c>
      <c r="N28" s="691">
        <v>1343</v>
      </c>
      <c r="O28" s="691">
        <v>24</v>
      </c>
      <c r="P28" s="691">
        <v>0</v>
      </c>
      <c r="Q28" s="692">
        <v>5360</v>
      </c>
    </row>
    <row r="29" spans="2:17" x14ac:dyDescent="0.2">
      <c r="B29" s="685"/>
      <c r="C29" s="686"/>
      <c r="D29" s="687"/>
      <c r="E29" s="700">
        <v>2</v>
      </c>
      <c r="F29" s="688">
        <v>1.0227612435141407</v>
      </c>
      <c r="G29" s="689">
        <v>0.98629483569470411</v>
      </c>
      <c r="H29" s="689">
        <v>1.0415605920856967</v>
      </c>
      <c r="I29" s="689">
        <v>1.438357925583837</v>
      </c>
      <c r="J29" s="689" t="s">
        <v>64</v>
      </c>
      <c r="K29" s="688">
        <v>1.0085984964932229</v>
      </c>
      <c r="L29" s="690">
        <v>1190</v>
      </c>
      <c r="M29" s="691">
        <v>2279</v>
      </c>
      <c r="N29" s="691">
        <v>1361</v>
      </c>
      <c r="O29" s="691">
        <v>10</v>
      </c>
      <c r="P29" s="691">
        <v>0</v>
      </c>
      <c r="Q29" s="692">
        <v>4840</v>
      </c>
    </row>
    <row r="30" spans="2:17" x14ac:dyDescent="0.2">
      <c r="B30" s="685"/>
      <c r="C30" s="686"/>
      <c r="D30" s="687"/>
      <c r="E30" s="687">
        <v>3</v>
      </c>
      <c r="F30" s="688">
        <v>1.0906914906850653</v>
      </c>
      <c r="G30" s="689">
        <v>1.1623844615399903</v>
      </c>
      <c r="H30" s="689">
        <v>1.3814373269915823</v>
      </c>
      <c r="I30" s="689">
        <v>0.33604211176271415</v>
      </c>
      <c r="J30" s="689" t="s">
        <v>64</v>
      </c>
      <c r="K30" s="688">
        <v>1.1702964224024368</v>
      </c>
      <c r="L30" s="690">
        <v>962</v>
      </c>
      <c r="M30" s="691">
        <v>1465</v>
      </c>
      <c r="N30" s="691">
        <v>788</v>
      </c>
      <c r="O30" s="691">
        <v>3</v>
      </c>
      <c r="P30" s="691">
        <v>0</v>
      </c>
      <c r="Q30" s="692">
        <v>3218</v>
      </c>
    </row>
    <row r="31" spans="2:17" x14ac:dyDescent="0.2">
      <c r="B31" s="685"/>
      <c r="C31" s="686"/>
      <c r="D31" s="687"/>
      <c r="E31" s="687">
        <v>4</v>
      </c>
      <c r="F31" s="688">
        <v>1.4072300266242534</v>
      </c>
      <c r="G31" s="689">
        <v>1.6034151175829769</v>
      </c>
      <c r="H31" s="689">
        <v>1.346354538687389</v>
      </c>
      <c r="I31" s="689">
        <v>2.2726171481054336</v>
      </c>
      <c r="J31" s="689" t="s">
        <v>64</v>
      </c>
      <c r="K31" s="688">
        <v>1.4825367742984534</v>
      </c>
      <c r="L31" s="690">
        <v>1010</v>
      </c>
      <c r="M31" s="691">
        <v>1412</v>
      </c>
      <c r="N31" s="691">
        <v>651</v>
      </c>
      <c r="O31" s="691">
        <v>7</v>
      </c>
      <c r="P31" s="691">
        <v>0</v>
      </c>
      <c r="Q31" s="692">
        <v>3080</v>
      </c>
    </row>
    <row r="32" spans="2:17" x14ac:dyDescent="0.2">
      <c r="B32" s="685"/>
      <c r="C32" s="701"/>
      <c r="D32" s="702"/>
      <c r="E32" s="702" t="s">
        <v>99</v>
      </c>
      <c r="F32" s="703">
        <v>1</v>
      </c>
      <c r="G32" s="704">
        <v>1</v>
      </c>
      <c r="H32" s="704">
        <v>1</v>
      </c>
      <c r="I32" s="704">
        <v>1</v>
      </c>
      <c r="J32" s="704" t="s">
        <v>64</v>
      </c>
      <c r="K32" s="703">
        <v>1</v>
      </c>
      <c r="L32" s="705">
        <v>4581</v>
      </c>
      <c r="M32" s="706">
        <v>7730</v>
      </c>
      <c r="N32" s="706">
        <v>4143</v>
      </c>
      <c r="O32" s="706">
        <v>44</v>
      </c>
      <c r="P32" s="706">
        <v>0</v>
      </c>
      <c r="Q32" s="707">
        <v>16498</v>
      </c>
    </row>
    <row r="33" spans="2:17" x14ac:dyDescent="0.2">
      <c r="B33" s="685"/>
      <c r="C33" s="676" t="s">
        <v>223</v>
      </c>
      <c r="D33" s="676" t="s">
        <v>79</v>
      </c>
      <c r="E33" s="676" t="s">
        <v>35</v>
      </c>
      <c r="F33" s="680">
        <v>0.7693584766746997</v>
      </c>
      <c r="G33" s="681">
        <v>0.85016945723086013</v>
      </c>
      <c r="H33" s="681">
        <v>0.86673190754203411</v>
      </c>
      <c r="I33" s="681">
        <v>0.90161887961367715</v>
      </c>
      <c r="J33" s="681">
        <v>0.93077632469574534</v>
      </c>
      <c r="K33" s="680">
        <v>0.87399533216446357</v>
      </c>
      <c r="L33" s="682">
        <v>252</v>
      </c>
      <c r="M33" s="683">
        <v>1239</v>
      </c>
      <c r="N33" s="683">
        <v>1966</v>
      </c>
      <c r="O33" s="683">
        <v>2221</v>
      </c>
      <c r="P33" s="683">
        <v>468</v>
      </c>
      <c r="Q33" s="684">
        <v>6146</v>
      </c>
    </row>
    <row r="34" spans="2:17" x14ac:dyDescent="0.2">
      <c r="B34" s="685"/>
      <c r="C34" s="686"/>
      <c r="D34" s="687"/>
      <c r="E34" s="687">
        <v>2</v>
      </c>
      <c r="F34" s="688">
        <v>1.1505615627750572</v>
      </c>
      <c r="G34" s="689">
        <v>1.1153913272126801</v>
      </c>
      <c r="H34" s="689">
        <v>1.1351786917686932</v>
      </c>
      <c r="I34" s="689">
        <v>1.1635446883513387</v>
      </c>
      <c r="J34" s="689">
        <v>1.0972913985423263</v>
      </c>
      <c r="K34" s="688">
        <v>1.1258374347610098</v>
      </c>
      <c r="L34" s="690">
        <v>548</v>
      </c>
      <c r="M34" s="691">
        <v>2586</v>
      </c>
      <c r="N34" s="691">
        <v>3156</v>
      </c>
      <c r="O34" s="691">
        <v>2029</v>
      </c>
      <c r="P34" s="691">
        <v>448</v>
      </c>
      <c r="Q34" s="692">
        <v>8767</v>
      </c>
    </row>
    <row r="35" spans="2:17" x14ac:dyDescent="0.2">
      <c r="B35" s="685"/>
      <c r="C35" s="686"/>
      <c r="D35" s="693"/>
      <c r="E35" s="693" t="s">
        <v>99</v>
      </c>
      <c r="F35" s="694">
        <v>1</v>
      </c>
      <c r="G35" s="695">
        <v>1</v>
      </c>
      <c r="H35" s="695">
        <v>1</v>
      </c>
      <c r="I35" s="695">
        <v>1</v>
      </c>
      <c r="J35" s="695">
        <v>1</v>
      </c>
      <c r="K35" s="694">
        <v>1</v>
      </c>
      <c r="L35" s="696">
        <v>800</v>
      </c>
      <c r="M35" s="697">
        <v>3825</v>
      </c>
      <c r="N35" s="697">
        <v>5122</v>
      </c>
      <c r="O35" s="697">
        <v>4250</v>
      </c>
      <c r="P35" s="697">
        <v>916</v>
      </c>
      <c r="Q35" s="698">
        <v>14913</v>
      </c>
    </row>
    <row r="36" spans="2:17" x14ac:dyDescent="0.2">
      <c r="B36" s="685"/>
      <c r="C36" s="699"/>
      <c r="D36" s="687">
        <v>3</v>
      </c>
      <c r="E36" s="687">
        <v>1</v>
      </c>
      <c r="F36" s="688">
        <v>0.79104737115770052</v>
      </c>
      <c r="G36" s="689">
        <v>0.76696129580616412</v>
      </c>
      <c r="H36" s="689">
        <v>0.94165327227437134</v>
      </c>
      <c r="I36" s="689">
        <v>0.60528364479677688</v>
      </c>
      <c r="J36" s="689">
        <v>0</v>
      </c>
      <c r="K36" s="688">
        <v>0.82262706600763036</v>
      </c>
      <c r="L36" s="690">
        <v>361</v>
      </c>
      <c r="M36" s="691">
        <v>885</v>
      </c>
      <c r="N36" s="691">
        <v>676</v>
      </c>
      <c r="O36" s="691">
        <v>57</v>
      </c>
      <c r="P36" s="691">
        <v>0</v>
      </c>
      <c r="Q36" s="692">
        <v>1979</v>
      </c>
    </row>
    <row r="37" spans="2:17" x14ac:dyDescent="0.2">
      <c r="B37" s="685"/>
      <c r="C37" s="686"/>
      <c r="D37" s="687"/>
      <c r="E37" s="687">
        <v>2</v>
      </c>
      <c r="F37" s="688">
        <v>0.77758923078467801</v>
      </c>
      <c r="G37" s="689">
        <v>0.88284995755687212</v>
      </c>
      <c r="H37" s="689">
        <v>0.96401558169228996</v>
      </c>
      <c r="I37" s="689">
        <v>1.2832321412086209</v>
      </c>
      <c r="J37" s="689">
        <v>0</v>
      </c>
      <c r="K37" s="688">
        <v>0.88796297572943639</v>
      </c>
      <c r="L37" s="690">
        <v>711</v>
      </c>
      <c r="M37" s="691">
        <v>2071</v>
      </c>
      <c r="N37" s="691">
        <v>1167</v>
      </c>
      <c r="O37" s="691">
        <v>103</v>
      </c>
      <c r="P37" s="691">
        <v>0</v>
      </c>
      <c r="Q37" s="692">
        <v>4052</v>
      </c>
    </row>
    <row r="38" spans="2:17" x14ac:dyDescent="0.2">
      <c r="B38" s="685"/>
      <c r="C38" s="686"/>
      <c r="D38" s="687"/>
      <c r="E38" s="687">
        <v>3</v>
      </c>
      <c r="F38" s="688">
        <v>1.1670515360363098</v>
      </c>
      <c r="G38" s="689">
        <v>1.1289315915543539</v>
      </c>
      <c r="H38" s="689">
        <v>1.0797923569856052</v>
      </c>
      <c r="I38" s="689">
        <v>0.88504227187765749</v>
      </c>
      <c r="J38" s="689">
        <v>1.1210024157947651</v>
      </c>
      <c r="K38" s="688">
        <v>1.1246520482380484</v>
      </c>
      <c r="L38" s="690">
        <v>2346</v>
      </c>
      <c r="M38" s="691">
        <v>5094</v>
      </c>
      <c r="N38" s="691">
        <v>1455</v>
      </c>
      <c r="O38" s="691">
        <v>75</v>
      </c>
      <c r="P38" s="691">
        <v>10</v>
      </c>
      <c r="Q38" s="692">
        <v>8980</v>
      </c>
    </row>
    <row r="39" spans="2:17" x14ac:dyDescent="0.2">
      <c r="B39" s="685"/>
      <c r="C39" s="686"/>
      <c r="D39" s="693"/>
      <c r="E39" s="693" t="s">
        <v>99</v>
      </c>
      <c r="F39" s="694">
        <v>1</v>
      </c>
      <c r="G39" s="695">
        <v>1</v>
      </c>
      <c r="H39" s="695">
        <v>1</v>
      </c>
      <c r="I39" s="695">
        <v>1</v>
      </c>
      <c r="J39" s="695">
        <v>1</v>
      </c>
      <c r="K39" s="694">
        <v>1</v>
      </c>
      <c r="L39" s="696">
        <v>3418</v>
      </c>
      <c r="M39" s="697">
        <v>8050</v>
      </c>
      <c r="N39" s="697">
        <v>3298</v>
      </c>
      <c r="O39" s="697">
        <v>235</v>
      </c>
      <c r="P39" s="697">
        <v>10</v>
      </c>
      <c r="Q39" s="698">
        <v>15011</v>
      </c>
    </row>
    <row r="40" spans="2:17" x14ac:dyDescent="0.2">
      <c r="B40" s="685"/>
      <c r="C40" s="699"/>
      <c r="D40" s="687">
        <v>4</v>
      </c>
      <c r="E40" s="687">
        <v>1</v>
      </c>
      <c r="F40" s="688">
        <v>0.81954722779201938</v>
      </c>
      <c r="G40" s="689">
        <v>0.95263776171804271</v>
      </c>
      <c r="H40" s="689">
        <v>0.74522442742619022</v>
      </c>
      <c r="I40" s="689">
        <v>0.82557329968619941</v>
      </c>
      <c r="J40" s="689">
        <v>0</v>
      </c>
      <c r="K40" s="688">
        <v>0.85846516358796432</v>
      </c>
      <c r="L40" s="690">
        <v>567</v>
      </c>
      <c r="M40" s="691">
        <v>779</v>
      </c>
      <c r="N40" s="691">
        <v>271</v>
      </c>
      <c r="O40" s="691">
        <v>1</v>
      </c>
      <c r="P40" s="691">
        <v>0</v>
      </c>
      <c r="Q40" s="692">
        <v>1618</v>
      </c>
    </row>
    <row r="41" spans="2:17" x14ac:dyDescent="0.2">
      <c r="B41" s="685"/>
      <c r="C41" s="686"/>
      <c r="D41" s="687"/>
      <c r="E41" s="700">
        <v>2</v>
      </c>
      <c r="F41" s="688">
        <v>0.85528638933486745</v>
      </c>
      <c r="G41" s="689">
        <v>0.94999677707490215</v>
      </c>
      <c r="H41" s="689">
        <v>1.0469256232901485</v>
      </c>
      <c r="I41" s="689">
        <v>1.120306243203532</v>
      </c>
      <c r="J41" s="689" t="s">
        <v>64</v>
      </c>
      <c r="K41" s="688">
        <v>0.9081383351848884</v>
      </c>
      <c r="L41" s="690">
        <v>777</v>
      </c>
      <c r="M41" s="691">
        <v>1284</v>
      </c>
      <c r="N41" s="691">
        <v>366</v>
      </c>
      <c r="O41" s="691">
        <v>2</v>
      </c>
      <c r="P41" s="691">
        <v>0</v>
      </c>
      <c r="Q41" s="692">
        <v>2429</v>
      </c>
    </row>
    <row r="42" spans="2:17" x14ac:dyDescent="0.2">
      <c r="B42" s="685"/>
      <c r="C42" s="686"/>
      <c r="D42" s="687"/>
      <c r="E42" s="687">
        <v>3</v>
      </c>
      <c r="F42" s="688">
        <v>1.1778877765516707</v>
      </c>
      <c r="G42" s="689">
        <v>0.94707345125777309</v>
      </c>
      <c r="H42" s="689">
        <v>1.1015854472375715</v>
      </c>
      <c r="I42" s="689">
        <v>0</v>
      </c>
      <c r="J42" s="689" t="s">
        <v>64</v>
      </c>
      <c r="K42" s="688">
        <v>1.0822642893160388</v>
      </c>
      <c r="L42" s="690">
        <v>590</v>
      </c>
      <c r="M42" s="691">
        <v>692</v>
      </c>
      <c r="N42" s="691">
        <v>206</v>
      </c>
      <c r="O42" s="691">
        <v>0</v>
      </c>
      <c r="P42" s="691">
        <v>0</v>
      </c>
      <c r="Q42" s="692">
        <v>1488</v>
      </c>
    </row>
    <row r="43" spans="2:17" x14ac:dyDescent="0.2">
      <c r="B43" s="685"/>
      <c r="C43" s="686"/>
      <c r="D43" s="687"/>
      <c r="E43" s="687">
        <v>4</v>
      </c>
      <c r="F43" s="688">
        <v>1.2215100082834911</v>
      </c>
      <c r="G43" s="689">
        <v>1.2353449936139049</v>
      </c>
      <c r="H43" s="689">
        <v>1.5191911201218951</v>
      </c>
      <c r="I43" s="689">
        <v>1.112699695555269</v>
      </c>
      <c r="J43" s="689">
        <v>1.0230593849071157</v>
      </c>
      <c r="K43" s="688">
        <v>1.259152894534139</v>
      </c>
      <c r="L43" s="690">
        <v>878</v>
      </c>
      <c r="M43" s="691">
        <v>761</v>
      </c>
      <c r="N43" s="691">
        <v>183</v>
      </c>
      <c r="O43" s="691">
        <v>2</v>
      </c>
      <c r="P43" s="691">
        <v>1</v>
      </c>
      <c r="Q43" s="692">
        <v>1825</v>
      </c>
    </row>
    <row r="44" spans="2:17" x14ac:dyDescent="0.2">
      <c r="B44" s="685"/>
      <c r="C44" s="701"/>
      <c r="D44" s="702"/>
      <c r="E44" s="702" t="s">
        <v>99</v>
      </c>
      <c r="F44" s="703">
        <v>1</v>
      </c>
      <c r="G44" s="704">
        <v>1</v>
      </c>
      <c r="H44" s="704">
        <v>1</v>
      </c>
      <c r="I44" s="704">
        <v>1</v>
      </c>
      <c r="J44" s="704">
        <v>1</v>
      </c>
      <c r="K44" s="703">
        <v>1</v>
      </c>
      <c r="L44" s="705">
        <v>2812</v>
      </c>
      <c r="M44" s="706">
        <v>3516</v>
      </c>
      <c r="N44" s="706">
        <v>1026</v>
      </c>
      <c r="O44" s="706">
        <v>5</v>
      </c>
      <c r="P44" s="706">
        <v>1</v>
      </c>
      <c r="Q44" s="707">
        <v>7360</v>
      </c>
    </row>
    <row r="45" spans="2:17" x14ac:dyDescent="0.2">
      <c r="B45" s="685"/>
      <c r="C45" s="676" t="s">
        <v>99</v>
      </c>
      <c r="D45" s="676" t="s">
        <v>79</v>
      </c>
      <c r="E45" s="676" t="s">
        <v>35</v>
      </c>
      <c r="F45" s="680">
        <v>0.77143153438973866</v>
      </c>
      <c r="G45" s="681">
        <v>0.83588411230599236</v>
      </c>
      <c r="H45" s="681">
        <v>0.86554685022805278</v>
      </c>
      <c r="I45" s="681">
        <v>0.86055187147119971</v>
      </c>
      <c r="J45" s="681">
        <v>0.88335698144291463</v>
      </c>
      <c r="K45" s="680">
        <v>0.85021699235329495</v>
      </c>
      <c r="L45" s="682">
        <v>1326</v>
      </c>
      <c r="M45" s="683">
        <v>3861</v>
      </c>
      <c r="N45" s="683">
        <v>5849</v>
      </c>
      <c r="O45" s="683">
        <v>6505</v>
      </c>
      <c r="P45" s="683">
        <v>1610</v>
      </c>
      <c r="Q45" s="684">
        <v>19151</v>
      </c>
    </row>
    <row r="46" spans="2:17" x14ac:dyDescent="0.2">
      <c r="B46" s="685"/>
      <c r="C46" s="686"/>
      <c r="D46" s="687"/>
      <c r="E46" s="687">
        <v>2</v>
      </c>
      <c r="F46" s="688">
        <v>1.2993733880197442</v>
      </c>
      <c r="G46" s="689">
        <v>1.1686747999863207</v>
      </c>
      <c r="H46" s="689">
        <v>1.1709160300817394</v>
      </c>
      <c r="I46" s="689">
        <v>1.2469505099267209</v>
      </c>
      <c r="J46" s="689">
        <v>1.1881156687835028</v>
      </c>
      <c r="K46" s="688">
        <v>1.1946137464242566</v>
      </c>
      <c r="L46" s="690">
        <v>2498</v>
      </c>
      <c r="M46" s="691">
        <v>6037</v>
      </c>
      <c r="N46" s="691">
        <v>7651</v>
      </c>
      <c r="O46" s="691">
        <v>6073</v>
      </c>
      <c r="P46" s="691">
        <v>1261</v>
      </c>
      <c r="Q46" s="692">
        <v>23520</v>
      </c>
    </row>
    <row r="47" spans="2:17" x14ac:dyDescent="0.2">
      <c r="B47" s="685"/>
      <c r="C47" s="686"/>
      <c r="D47" s="693"/>
      <c r="E47" s="693" t="s">
        <v>99</v>
      </c>
      <c r="F47" s="694">
        <v>1</v>
      </c>
      <c r="G47" s="695">
        <v>1</v>
      </c>
      <c r="H47" s="695">
        <v>1</v>
      </c>
      <c r="I47" s="695">
        <v>1</v>
      </c>
      <c r="J47" s="695">
        <v>1</v>
      </c>
      <c r="K47" s="694">
        <v>1</v>
      </c>
      <c r="L47" s="696">
        <v>3824</v>
      </c>
      <c r="M47" s="697">
        <v>9898</v>
      </c>
      <c r="N47" s="697">
        <v>13500</v>
      </c>
      <c r="O47" s="697">
        <v>12578</v>
      </c>
      <c r="P47" s="697">
        <v>2871</v>
      </c>
      <c r="Q47" s="698">
        <v>42671</v>
      </c>
    </row>
    <row r="48" spans="2:17" x14ac:dyDescent="0.2">
      <c r="B48" s="685"/>
      <c r="C48" s="699"/>
      <c r="D48" s="687">
        <v>3</v>
      </c>
      <c r="E48" s="687">
        <v>1</v>
      </c>
      <c r="F48" s="688">
        <v>0.7453555228921207</v>
      </c>
      <c r="G48" s="689">
        <v>0.7902900281987828</v>
      </c>
      <c r="H48" s="689">
        <v>0.85413725579027089</v>
      </c>
      <c r="I48" s="689">
        <v>0.81955288591615583</v>
      </c>
      <c r="J48" s="689">
        <v>0.44194175207977621</v>
      </c>
      <c r="K48" s="688">
        <v>0.79752719460606059</v>
      </c>
      <c r="L48" s="690">
        <v>1837</v>
      </c>
      <c r="M48" s="691">
        <v>3701</v>
      </c>
      <c r="N48" s="691">
        <v>3518</v>
      </c>
      <c r="O48" s="691">
        <v>286</v>
      </c>
      <c r="P48" s="691">
        <v>2</v>
      </c>
      <c r="Q48" s="692">
        <v>9344</v>
      </c>
    </row>
    <row r="49" spans="2:17" x14ac:dyDescent="0.2">
      <c r="B49" s="685"/>
      <c r="C49" s="686"/>
      <c r="D49" s="687"/>
      <c r="E49" s="687">
        <v>2</v>
      </c>
      <c r="F49" s="688">
        <v>0.86386392548254609</v>
      </c>
      <c r="G49" s="689">
        <v>0.89010534871837976</v>
      </c>
      <c r="H49" s="689">
        <v>1.0006972474355411</v>
      </c>
      <c r="I49" s="689">
        <v>1.0747690422185019</v>
      </c>
      <c r="J49" s="689">
        <v>0.1905993548278182</v>
      </c>
      <c r="K49" s="688">
        <v>0.91161908770818534</v>
      </c>
      <c r="L49" s="690">
        <v>2262</v>
      </c>
      <c r="M49" s="691">
        <v>4988</v>
      </c>
      <c r="N49" s="691">
        <v>3456</v>
      </c>
      <c r="O49" s="691">
        <v>341</v>
      </c>
      <c r="P49" s="691">
        <v>1</v>
      </c>
      <c r="Q49" s="692">
        <v>11048</v>
      </c>
    </row>
    <row r="50" spans="2:17" x14ac:dyDescent="0.2">
      <c r="B50" s="685"/>
      <c r="C50" s="686"/>
      <c r="D50" s="687"/>
      <c r="E50" s="687">
        <v>3</v>
      </c>
      <c r="F50" s="688">
        <v>1.2262755300525376</v>
      </c>
      <c r="G50" s="689">
        <v>1.1931366835896624</v>
      </c>
      <c r="H50" s="689">
        <v>1.2083640086345648</v>
      </c>
      <c r="I50" s="689">
        <v>1.1673899925259377</v>
      </c>
      <c r="J50" s="689">
        <v>1.1789547756410008</v>
      </c>
      <c r="K50" s="688">
        <v>1.2060294493029877</v>
      </c>
      <c r="L50" s="690">
        <v>5300</v>
      </c>
      <c r="M50" s="691">
        <v>9586</v>
      </c>
      <c r="N50" s="691">
        <v>3836</v>
      </c>
      <c r="O50" s="691">
        <v>222</v>
      </c>
      <c r="P50" s="691">
        <v>19</v>
      </c>
      <c r="Q50" s="692">
        <v>18963</v>
      </c>
    </row>
    <row r="51" spans="2:17" x14ac:dyDescent="0.2">
      <c r="B51" s="685"/>
      <c r="C51" s="686"/>
      <c r="D51" s="693"/>
      <c r="E51" s="693" t="s">
        <v>99</v>
      </c>
      <c r="F51" s="694">
        <v>1</v>
      </c>
      <c r="G51" s="695">
        <v>1</v>
      </c>
      <c r="H51" s="695">
        <v>1</v>
      </c>
      <c r="I51" s="695">
        <v>1</v>
      </c>
      <c r="J51" s="695">
        <v>1</v>
      </c>
      <c r="K51" s="694">
        <v>1</v>
      </c>
      <c r="L51" s="696">
        <v>9399</v>
      </c>
      <c r="M51" s="697">
        <v>18275</v>
      </c>
      <c r="N51" s="697">
        <v>10810</v>
      </c>
      <c r="O51" s="697">
        <v>849</v>
      </c>
      <c r="P51" s="697">
        <v>22</v>
      </c>
      <c r="Q51" s="698">
        <v>39355</v>
      </c>
    </row>
    <row r="52" spans="2:17" x14ac:dyDescent="0.2">
      <c r="B52" s="685"/>
      <c r="C52" s="699"/>
      <c r="D52" s="687">
        <v>4</v>
      </c>
      <c r="E52" s="687">
        <v>1</v>
      </c>
      <c r="F52" s="688">
        <v>0.79909727657990626</v>
      </c>
      <c r="G52" s="689">
        <v>0.83800898467133111</v>
      </c>
      <c r="H52" s="689">
        <v>0.7880788703547712</v>
      </c>
      <c r="I52" s="689">
        <v>0.89705027038613139</v>
      </c>
      <c r="J52" s="689">
        <v>0</v>
      </c>
      <c r="K52" s="688">
        <v>0.81275944970021485</v>
      </c>
      <c r="L52" s="690">
        <v>2439</v>
      </c>
      <c r="M52" s="691">
        <v>4091</v>
      </c>
      <c r="N52" s="691">
        <v>2082</v>
      </c>
      <c r="O52" s="691">
        <v>35</v>
      </c>
      <c r="P52" s="691">
        <v>0</v>
      </c>
      <c r="Q52" s="692">
        <v>8647</v>
      </c>
    </row>
    <row r="53" spans="2:17" x14ac:dyDescent="0.2">
      <c r="B53" s="685"/>
      <c r="C53" s="686"/>
      <c r="D53" s="687"/>
      <c r="E53" s="700">
        <v>2</v>
      </c>
      <c r="F53" s="688">
        <v>0.98092581952341473</v>
      </c>
      <c r="G53" s="689">
        <v>0.99693232199824688</v>
      </c>
      <c r="H53" s="689">
        <v>1.0751293887300217</v>
      </c>
      <c r="I53" s="689">
        <v>1.2172734285807583</v>
      </c>
      <c r="J53" s="689">
        <v>0</v>
      </c>
      <c r="K53" s="688">
        <v>1.0030271394522281</v>
      </c>
      <c r="L53" s="690">
        <v>2220</v>
      </c>
      <c r="M53" s="691">
        <v>3947</v>
      </c>
      <c r="N53" s="691">
        <v>2010</v>
      </c>
      <c r="O53" s="691">
        <v>13</v>
      </c>
      <c r="P53" s="691">
        <v>0</v>
      </c>
      <c r="Q53" s="692">
        <v>8190</v>
      </c>
    </row>
    <row r="54" spans="2:17" x14ac:dyDescent="0.2">
      <c r="B54" s="685"/>
      <c r="C54" s="686"/>
      <c r="D54" s="687"/>
      <c r="E54" s="687">
        <v>3</v>
      </c>
      <c r="F54" s="688">
        <v>1.1357894399062733</v>
      </c>
      <c r="G54" s="689">
        <v>1.1036017610482651</v>
      </c>
      <c r="H54" s="689">
        <v>1.3266056838854385</v>
      </c>
      <c r="I54" s="689">
        <v>0.60607420818294899</v>
      </c>
      <c r="J54" s="689" t="s">
        <v>64</v>
      </c>
      <c r="K54" s="688">
        <v>1.1506562605569957</v>
      </c>
      <c r="L54" s="690">
        <v>1746</v>
      </c>
      <c r="M54" s="691">
        <v>2431</v>
      </c>
      <c r="N54" s="691">
        <v>1143</v>
      </c>
      <c r="O54" s="691">
        <v>5</v>
      </c>
      <c r="P54" s="691">
        <v>0</v>
      </c>
      <c r="Q54" s="692">
        <v>5325</v>
      </c>
    </row>
    <row r="55" spans="2:17" x14ac:dyDescent="0.2">
      <c r="B55" s="685"/>
      <c r="C55" s="686"/>
      <c r="D55" s="687"/>
      <c r="E55" s="687">
        <v>4</v>
      </c>
      <c r="F55" s="688">
        <v>1.3672178494314116</v>
      </c>
      <c r="G55" s="689">
        <v>1.4910875426365224</v>
      </c>
      <c r="H55" s="689">
        <v>1.3959146043034927</v>
      </c>
      <c r="I55" s="689">
        <v>1.5021110696975035</v>
      </c>
      <c r="J55" s="689">
        <v>1.0271004714992256</v>
      </c>
      <c r="K55" s="688">
        <v>1.4285107270522519</v>
      </c>
      <c r="L55" s="690">
        <v>2113</v>
      </c>
      <c r="M55" s="691">
        <v>2446</v>
      </c>
      <c r="N55" s="691">
        <v>952</v>
      </c>
      <c r="O55" s="691">
        <v>9</v>
      </c>
      <c r="P55" s="691">
        <v>1</v>
      </c>
      <c r="Q55" s="692">
        <v>5521</v>
      </c>
    </row>
    <row r="56" spans="2:17" x14ac:dyDescent="0.2">
      <c r="B56" s="685"/>
      <c r="C56" s="701"/>
      <c r="D56" s="702"/>
      <c r="E56" s="702" t="s">
        <v>99</v>
      </c>
      <c r="F56" s="703">
        <v>1</v>
      </c>
      <c r="G56" s="704">
        <v>1</v>
      </c>
      <c r="H56" s="704">
        <v>1</v>
      </c>
      <c r="I56" s="704">
        <v>1</v>
      </c>
      <c r="J56" s="704">
        <v>1</v>
      </c>
      <c r="K56" s="703">
        <v>1</v>
      </c>
      <c r="L56" s="705">
        <v>8518</v>
      </c>
      <c r="M56" s="706">
        <v>12915</v>
      </c>
      <c r="N56" s="706">
        <v>6187</v>
      </c>
      <c r="O56" s="706">
        <v>62</v>
      </c>
      <c r="P56" s="706">
        <v>1</v>
      </c>
      <c r="Q56" s="707">
        <v>27683</v>
      </c>
    </row>
    <row r="57" spans="2:17" x14ac:dyDescent="0.2">
      <c r="B57" s="679" t="s">
        <v>224</v>
      </c>
      <c r="C57" s="708"/>
      <c r="D57" s="708"/>
      <c r="E57" s="708"/>
      <c r="F57" s="680"/>
      <c r="G57" s="681"/>
      <c r="H57" s="681"/>
      <c r="I57" s="681"/>
      <c r="J57" s="681"/>
      <c r="K57" s="680"/>
      <c r="L57" s="682">
        <v>21741</v>
      </c>
      <c r="M57" s="683">
        <v>41088</v>
      </c>
      <c r="N57" s="683">
        <v>30497</v>
      </c>
      <c r="O57" s="683">
        <v>13489</v>
      </c>
      <c r="P57" s="683">
        <v>2894</v>
      </c>
      <c r="Q57" s="684">
        <v>109709</v>
      </c>
    </row>
    <row r="58" spans="2:17" x14ac:dyDescent="0.2">
      <c r="B58" s="679" t="s">
        <v>55</v>
      </c>
      <c r="C58" s="676" t="s">
        <v>221</v>
      </c>
      <c r="D58" s="676" t="s">
        <v>79</v>
      </c>
      <c r="E58" s="676" t="s">
        <v>35</v>
      </c>
      <c r="F58" s="680">
        <v>0.91204381388531908</v>
      </c>
      <c r="G58" s="681">
        <v>0.77873777521400001</v>
      </c>
      <c r="H58" s="681">
        <v>0.96710155976690626</v>
      </c>
      <c r="I58" s="681">
        <v>0.97260005393474969</v>
      </c>
      <c r="J58" s="681">
        <v>0.80959940214112902</v>
      </c>
      <c r="K58" s="680">
        <v>0.88679244619197772</v>
      </c>
      <c r="L58" s="682">
        <v>326</v>
      </c>
      <c r="M58" s="683">
        <v>306</v>
      </c>
      <c r="N58" s="683">
        <v>363</v>
      </c>
      <c r="O58" s="683">
        <v>221</v>
      </c>
      <c r="P58" s="683">
        <v>62</v>
      </c>
      <c r="Q58" s="684">
        <v>1278</v>
      </c>
    </row>
    <row r="59" spans="2:17" x14ac:dyDescent="0.2">
      <c r="B59" s="685"/>
      <c r="C59" s="687"/>
      <c r="D59" s="710"/>
      <c r="E59" s="710">
        <v>2</v>
      </c>
      <c r="F59" s="688">
        <v>1.164305513249968</v>
      </c>
      <c r="G59" s="689">
        <v>1.4527853131000348</v>
      </c>
      <c r="H59" s="689">
        <v>1.0811989832342435</v>
      </c>
      <c r="I59" s="689">
        <v>1.0708546893558188</v>
      </c>
      <c r="J59" s="689">
        <v>1.4012546263343966</v>
      </c>
      <c r="K59" s="688">
        <v>1.2400434576326258</v>
      </c>
      <c r="L59" s="690">
        <v>266</v>
      </c>
      <c r="M59" s="691">
        <v>242</v>
      </c>
      <c r="N59" s="691">
        <v>186</v>
      </c>
      <c r="O59" s="691">
        <v>88</v>
      </c>
      <c r="P59" s="691">
        <v>41</v>
      </c>
      <c r="Q59" s="692">
        <v>823</v>
      </c>
    </row>
    <row r="60" spans="2:17" x14ac:dyDescent="0.2">
      <c r="B60" s="685"/>
      <c r="C60" s="711"/>
      <c r="D60" s="712"/>
      <c r="E60" s="712" t="s">
        <v>99</v>
      </c>
      <c r="F60" s="713">
        <v>1</v>
      </c>
      <c r="G60" s="728">
        <v>1</v>
      </c>
      <c r="H60" s="728">
        <v>1</v>
      </c>
      <c r="I60" s="728">
        <v>1</v>
      </c>
      <c r="J60" s="728">
        <v>1</v>
      </c>
      <c r="K60" s="713">
        <v>1</v>
      </c>
      <c r="L60" s="715">
        <v>592</v>
      </c>
      <c r="M60" s="729">
        <v>548</v>
      </c>
      <c r="N60" s="729">
        <v>549</v>
      </c>
      <c r="O60" s="729">
        <v>309</v>
      </c>
      <c r="P60" s="729">
        <v>103</v>
      </c>
      <c r="Q60" s="717">
        <v>2101</v>
      </c>
    </row>
    <row r="61" spans="2:17" x14ac:dyDescent="0.2">
      <c r="B61" s="685"/>
      <c r="C61" s="673" t="s">
        <v>222</v>
      </c>
      <c r="D61" s="718" t="s">
        <v>79</v>
      </c>
      <c r="E61" s="718" t="s">
        <v>35</v>
      </c>
      <c r="F61" s="680">
        <v>0.84959194967546492</v>
      </c>
      <c r="G61" s="681">
        <v>0.91738321703931369</v>
      </c>
      <c r="H61" s="681">
        <v>0.92052291579019807</v>
      </c>
      <c r="I61" s="681">
        <v>0.98803344797634751</v>
      </c>
      <c r="J61" s="681">
        <v>1.0330598865778451</v>
      </c>
      <c r="K61" s="680">
        <v>0.90744075180424899</v>
      </c>
      <c r="L61" s="721">
        <v>720</v>
      </c>
      <c r="M61" s="722">
        <v>1405</v>
      </c>
      <c r="N61" s="722">
        <v>1099</v>
      </c>
      <c r="O61" s="722">
        <v>385</v>
      </c>
      <c r="P61" s="722">
        <v>91</v>
      </c>
      <c r="Q61" s="723">
        <v>3700</v>
      </c>
    </row>
    <row r="62" spans="2:17" x14ac:dyDescent="0.2">
      <c r="B62" s="685"/>
      <c r="C62" s="687"/>
      <c r="D62" s="687"/>
      <c r="E62" s="687">
        <v>2</v>
      </c>
      <c r="F62" s="688">
        <v>1.2322729504893621</v>
      </c>
      <c r="G62" s="689">
        <v>1.127705965198496</v>
      </c>
      <c r="H62" s="689">
        <v>1.1290778459955206</v>
      </c>
      <c r="I62" s="689">
        <v>1.0177302609803036</v>
      </c>
      <c r="J62" s="689">
        <v>0.96060099924826026</v>
      </c>
      <c r="K62" s="688">
        <v>1.1437149771739461</v>
      </c>
      <c r="L62" s="690">
        <v>780</v>
      </c>
      <c r="M62" s="691">
        <v>1199</v>
      </c>
      <c r="N62" s="691">
        <v>785</v>
      </c>
      <c r="O62" s="691">
        <v>242</v>
      </c>
      <c r="P62" s="691">
        <v>66</v>
      </c>
      <c r="Q62" s="692">
        <v>3072</v>
      </c>
    </row>
    <row r="63" spans="2:17" x14ac:dyDescent="0.2">
      <c r="B63" s="685"/>
      <c r="C63" s="711"/>
      <c r="D63" s="711"/>
      <c r="E63" s="711" t="s">
        <v>99</v>
      </c>
      <c r="F63" s="713">
        <v>1</v>
      </c>
      <c r="G63" s="728">
        <v>1</v>
      </c>
      <c r="H63" s="728">
        <v>1</v>
      </c>
      <c r="I63" s="728">
        <v>1</v>
      </c>
      <c r="J63" s="728">
        <v>1</v>
      </c>
      <c r="K63" s="713">
        <v>1</v>
      </c>
      <c r="L63" s="715">
        <v>1500</v>
      </c>
      <c r="M63" s="729">
        <v>2604</v>
      </c>
      <c r="N63" s="729">
        <v>1884</v>
      </c>
      <c r="O63" s="729">
        <v>627</v>
      </c>
      <c r="P63" s="729">
        <v>157</v>
      </c>
      <c r="Q63" s="717">
        <v>6772</v>
      </c>
    </row>
    <row r="64" spans="2:17" x14ac:dyDescent="0.2">
      <c r="B64" s="685"/>
      <c r="C64" s="673" t="s">
        <v>223</v>
      </c>
      <c r="D64" s="718" t="s">
        <v>79</v>
      </c>
      <c r="E64" s="718" t="s">
        <v>35</v>
      </c>
      <c r="F64" s="680">
        <v>1.0817927467909645</v>
      </c>
      <c r="G64" s="681">
        <v>1.0514932079133845</v>
      </c>
      <c r="H64" s="681">
        <v>0.79696315651057459</v>
      </c>
      <c r="I64" s="681">
        <v>1.0127330741158593</v>
      </c>
      <c r="J64" s="681">
        <v>0.95560772257620208</v>
      </c>
      <c r="K64" s="730">
        <v>1.0000022898708942</v>
      </c>
      <c r="L64" s="721">
        <v>221</v>
      </c>
      <c r="M64" s="722">
        <v>333</v>
      </c>
      <c r="N64" s="722">
        <v>177</v>
      </c>
      <c r="O64" s="722">
        <v>92</v>
      </c>
      <c r="P64" s="722">
        <v>7</v>
      </c>
      <c r="Q64" s="723">
        <v>830</v>
      </c>
    </row>
    <row r="65" spans="2:17" x14ac:dyDescent="0.2">
      <c r="B65" s="685"/>
      <c r="C65" s="687"/>
      <c r="D65" s="687"/>
      <c r="E65" s="687">
        <v>2</v>
      </c>
      <c r="F65" s="688">
        <v>0.91759271531977782</v>
      </c>
      <c r="G65" s="689">
        <v>0.9647395632072614</v>
      </c>
      <c r="H65" s="689">
        <v>1.1520063973366024</v>
      </c>
      <c r="I65" s="689">
        <v>0.98660097124422741</v>
      </c>
      <c r="J65" s="689">
        <v>1.014170152418719</v>
      </c>
      <c r="K65" s="731">
        <v>0.99999819156585779</v>
      </c>
      <c r="L65" s="690">
        <v>294</v>
      </c>
      <c r="M65" s="691">
        <v>432</v>
      </c>
      <c r="N65" s="691">
        <v>254</v>
      </c>
      <c r="O65" s="691">
        <v>88</v>
      </c>
      <c r="P65" s="691">
        <v>13</v>
      </c>
      <c r="Q65" s="692">
        <v>1081</v>
      </c>
    </row>
    <row r="66" spans="2:17" x14ac:dyDescent="0.2">
      <c r="B66" s="685"/>
      <c r="C66" s="711"/>
      <c r="D66" s="711"/>
      <c r="E66" s="711" t="s">
        <v>99</v>
      </c>
      <c r="F66" s="713">
        <v>1</v>
      </c>
      <c r="G66" s="728">
        <v>1</v>
      </c>
      <c r="H66" s="728">
        <v>1</v>
      </c>
      <c r="I66" s="728">
        <v>1</v>
      </c>
      <c r="J66" s="728">
        <v>1</v>
      </c>
      <c r="K66" s="732">
        <v>1</v>
      </c>
      <c r="L66" s="715">
        <v>515</v>
      </c>
      <c r="M66" s="729">
        <v>765</v>
      </c>
      <c r="N66" s="729">
        <v>431</v>
      </c>
      <c r="O66" s="729">
        <v>180</v>
      </c>
      <c r="P66" s="729">
        <v>20</v>
      </c>
      <c r="Q66" s="717">
        <v>1911</v>
      </c>
    </row>
    <row r="67" spans="2:17" x14ac:dyDescent="0.2">
      <c r="B67" s="685"/>
      <c r="C67" s="673" t="s">
        <v>99</v>
      </c>
      <c r="D67" s="718" t="s">
        <v>79</v>
      </c>
      <c r="E67" s="718" t="s">
        <v>35</v>
      </c>
      <c r="F67" s="680">
        <v>0.91518173164690841</v>
      </c>
      <c r="G67" s="681">
        <v>0.92737911814777407</v>
      </c>
      <c r="H67" s="681">
        <v>0.90812578407300004</v>
      </c>
      <c r="I67" s="681">
        <v>0.97872265131792946</v>
      </c>
      <c r="J67" s="681">
        <v>0.92669668978186337</v>
      </c>
      <c r="K67" s="680">
        <v>0.92604708764967225</v>
      </c>
      <c r="L67" s="721">
        <v>1267</v>
      </c>
      <c r="M67" s="722">
        <v>2044</v>
      </c>
      <c r="N67" s="722">
        <v>1639</v>
      </c>
      <c r="O67" s="722">
        <v>698</v>
      </c>
      <c r="P67" s="722">
        <v>160</v>
      </c>
      <c r="Q67" s="723">
        <v>5808</v>
      </c>
    </row>
    <row r="68" spans="2:17" x14ac:dyDescent="0.2">
      <c r="B68" s="685"/>
      <c r="C68" s="687"/>
      <c r="D68" s="687"/>
      <c r="E68" s="687">
        <v>2</v>
      </c>
      <c r="F68" s="688">
        <v>1.121693242409296</v>
      </c>
      <c r="G68" s="689">
        <v>1.0916204779726419</v>
      </c>
      <c r="H68" s="689">
        <v>1.1343260711014116</v>
      </c>
      <c r="I68" s="689">
        <v>1.0327312426138433</v>
      </c>
      <c r="J68" s="689">
        <v>1.0853849424136734</v>
      </c>
      <c r="K68" s="688">
        <v>1.1010986786990538</v>
      </c>
      <c r="L68" s="690">
        <v>1340</v>
      </c>
      <c r="M68" s="691">
        <v>1873</v>
      </c>
      <c r="N68" s="691">
        <v>1225</v>
      </c>
      <c r="O68" s="691">
        <v>418</v>
      </c>
      <c r="P68" s="691">
        <v>120</v>
      </c>
      <c r="Q68" s="692">
        <v>4976</v>
      </c>
    </row>
    <row r="69" spans="2:17" x14ac:dyDescent="0.2">
      <c r="B69" s="724"/>
      <c r="C69" s="711"/>
      <c r="D69" s="711"/>
      <c r="E69" s="711" t="s">
        <v>99</v>
      </c>
      <c r="F69" s="713">
        <v>1</v>
      </c>
      <c r="G69" s="728">
        <v>1</v>
      </c>
      <c r="H69" s="728">
        <v>1</v>
      </c>
      <c r="I69" s="728">
        <v>1</v>
      </c>
      <c r="J69" s="728">
        <v>1</v>
      </c>
      <c r="K69" s="713">
        <v>1</v>
      </c>
      <c r="L69" s="715">
        <v>2607</v>
      </c>
      <c r="M69" s="729">
        <v>3917</v>
      </c>
      <c r="N69" s="729">
        <v>2864</v>
      </c>
      <c r="O69" s="729">
        <v>1116</v>
      </c>
      <c r="P69" s="729">
        <v>280</v>
      </c>
      <c r="Q69" s="717">
        <v>10784</v>
      </c>
    </row>
    <row r="70" spans="2:17" x14ac:dyDescent="0.2">
      <c r="B70" s="725"/>
      <c r="C70" s="725"/>
    </row>
    <row r="71" spans="2:17" x14ac:dyDescent="0.2">
      <c r="L71" s="726"/>
      <c r="M71" s="726"/>
      <c r="N71" s="726"/>
      <c r="O71" s="726"/>
      <c r="P71" s="726"/>
      <c r="Q71" s="726"/>
    </row>
  </sheetData>
  <mergeCells count="13">
    <mergeCell ref="L7:Q7"/>
    <mergeCell ref="B1:Q1"/>
    <mergeCell ref="B2:Q2"/>
    <mergeCell ref="B3:Q3"/>
    <mergeCell ref="B4:Q4"/>
    <mergeCell ref="D6:E6"/>
    <mergeCell ref="F6:K6"/>
    <mergeCell ref="L6:Q6"/>
    <mergeCell ref="B7:B8"/>
    <mergeCell ref="C7:C8"/>
    <mergeCell ref="D7:D8"/>
    <mergeCell ref="E7:E8"/>
    <mergeCell ref="F7:K7"/>
  </mergeCells>
  <printOptions horizontalCentered="1" verticalCentered="1"/>
  <pageMargins left="0.25" right="0.25" top="0.25" bottom="0.25" header="0.05" footer="0.05"/>
  <pageSetup scale="61" orientation="landscape" r:id="rId1"/>
  <rowBreaks count="1" manualBreakCount="1">
    <brk id="57" max="16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Q60"/>
  <sheetViews>
    <sheetView showGridLines="0" zoomScaleNormal="100" zoomScaleSheetLayoutView="85" workbookViewId="0"/>
  </sheetViews>
  <sheetFormatPr defaultRowHeight="12.75" x14ac:dyDescent="0.2"/>
  <cols>
    <col min="1" max="1" width="12.28515625" style="787" bestFit="1" customWidth="1"/>
    <col min="2" max="2" width="18.140625" style="792" bestFit="1" customWidth="1"/>
    <col min="3" max="4" width="13.85546875" style="792" bestFit="1" customWidth="1"/>
    <col min="5" max="5" width="10.5703125" style="790" bestFit="1" customWidth="1"/>
    <col min="6" max="7" width="13.85546875" style="789" bestFit="1" customWidth="1"/>
    <col min="8" max="8" width="10.5703125" style="790" bestFit="1" customWidth="1"/>
    <col min="9" max="9" width="10.42578125" style="850" bestFit="1" customWidth="1"/>
    <col min="10" max="10" width="9.85546875" style="850" bestFit="1" customWidth="1"/>
    <col min="11" max="11" width="11.28515625" style="789" bestFit="1" customWidth="1"/>
    <col min="12" max="12" width="9.85546875" style="790" bestFit="1" customWidth="1"/>
    <col min="13" max="13" width="12.28515625" style="791" bestFit="1" customWidth="1"/>
    <col min="14" max="254" width="9.140625" style="848"/>
    <col min="255" max="255" width="14.28515625" style="848" customWidth="1"/>
    <col min="256" max="256" width="18.42578125" style="848" customWidth="1"/>
    <col min="257" max="257" width="13.5703125" style="848" bestFit="1" customWidth="1"/>
    <col min="258" max="258" width="13.5703125" style="848" customWidth="1"/>
    <col min="259" max="259" width="10.85546875" style="848" customWidth="1"/>
    <col min="260" max="260" width="13.7109375" style="848" customWidth="1"/>
    <col min="261" max="261" width="13.5703125" style="848" customWidth="1"/>
    <col min="262" max="262" width="11.85546875" style="848" customWidth="1"/>
    <col min="263" max="263" width="12" style="848" customWidth="1"/>
    <col min="264" max="265" width="13" style="848" customWidth="1"/>
    <col min="266" max="266" width="14.140625" style="848" customWidth="1"/>
    <col min="267" max="267" width="12" style="848" customWidth="1"/>
    <col min="268" max="510" width="9.140625" style="848"/>
    <col min="511" max="511" width="14.28515625" style="848" customWidth="1"/>
    <col min="512" max="512" width="18.42578125" style="848" customWidth="1"/>
    <col min="513" max="513" width="13.5703125" style="848" bestFit="1" customWidth="1"/>
    <col min="514" max="514" width="13.5703125" style="848" customWidth="1"/>
    <col min="515" max="515" width="10.85546875" style="848" customWidth="1"/>
    <col min="516" max="516" width="13.7109375" style="848" customWidth="1"/>
    <col min="517" max="517" width="13.5703125" style="848" customWidth="1"/>
    <col min="518" max="518" width="11.85546875" style="848" customWidth="1"/>
    <col min="519" max="519" width="12" style="848" customWidth="1"/>
    <col min="520" max="521" width="13" style="848" customWidth="1"/>
    <col min="522" max="522" width="14.140625" style="848" customWidth="1"/>
    <col min="523" max="523" width="12" style="848" customWidth="1"/>
    <col min="524" max="766" width="9.140625" style="848"/>
    <col min="767" max="767" width="14.28515625" style="848" customWidth="1"/>
    <col min="768" max="768" width="18.42578125" style="848" customWidth="1"/>
    <col min="769" max="769" width="13.5703125" style="848" bestFit="1" customWidth="1"/>
    <col min="770" max="770" width="13.5703125" style="848" customWidth="1"/>
    <col min="771" max="771" width="10.85546875" style="848" customWidth="1"/>
    <col min="772" max="772" width="13.7109375" style="848" customWidth="1"/>
    <col min="773" max="773" width="13.5703125" style="848" customWidth="1"/>
    <col min="774" max="774" width="11.85546875" style="848" customWidth="1"/>
    <col min="775" max="775" width="12" style="848" customWidth="1"/>
    <col min="776" max="777" width="13" style="848" customWidth="1"/>
    <col min="778" max="778" width="14.140625" style="848" customWidth="1"/>
    <col min="779" max="779" width="12" style="848" customWidth="1"/>
    <col min="780" max="1022" width="9.140625" style="848"/>
    <col min="1023" max="1023" width="14.28515625" style="848" customWidth="1"/>
    <col min="1024" max="1024" width="18.42578125" style="848" customWidth="1"/>
    <col min="1025" max="1025" width="13.5703125" style="848" bestFit="1" customWidth="1"/>
    <col min="1026" max="1026" width="13.5703125" style="848" customWidth="1"/>
    <col min="1027" max="1027" width="10.85546875" style="848" customWidth="1"/>
    <col min="1028" max="1028" width="13.7109375" style="848" customWidth="1"/>
    <col min="1029" max="1029" width="13.5703125" style="848" customWidth="1"/>
    <col min="1030" max="1030" width="11.85546875" style="848" customWidth="1"/>
    <col min="1031" max="1031" width="12" style="848" customWidth="1"/>
    <col min="1032" max="1033" width="13" style="848" customWidth="1"/>
    <col min="1034" max="1034" width="14.140625" style="848" customWidth="1"/>
    <col min="1035" max="1035" width="12" style="848" customWidth="1"/>
    <col min="1036" max="1278" width="9.140625" style="848"/>
    <col min="1279" max="1279" width="14.28515625" style="848" customWidth="1"/>
    <col min="1280" max="1280" width="18.42578125" style="848" customWidth="1"/>
    <col min="1281" max="1281" width="13.5703125" style="848" bestFit="1" customWidth="1"/>
    <col min="1282" max="1282" width="13.5703125" style="848" customWidth="1"/>
    <col min="1283" max="1283" width="10.85546875" style="848" customWidth="1"/>
    <col min="1284" max="1284" width="13.7109375" style="848" customWidth="1"/>
    <col min="1285" max="1285" width="13.5703125" style="848" customWidth="1"/>
    <col min="1286" max="1286" width="11.85546875" style="848" customWidth="1"/>
    <col min="1287" max="1287" width="12" style="848" customWidth="1"/>
    <col min="1288" max="1289" width="13" style="848" customWidth="1"/>
    <col min="1290" max="1290" width="14.140625" style="848" customWidth="1"/>
    <col min="1291" max="1291" width="12" style="848" customWidth="1"/>
    <col min="1292" max="1534" width="9.140625" style="848"/>
    <col min="1535" max="1535" width="14.28515625" style="848" customWidth="1"/>
    <col min="1536" max="1536" width="18.42578125" style="848" customWidth="1"/>
    <col min="1537" max="1537" width="13.5703125" style="848" bestFit="1" customWidth="1"/>
    <col min="1538" max="1538" width="13.5703125" style="848" customWidth="1"/>
    <col min="1539" max="1539" width="10.85546875" style="848" customWidth="1"/>
    <col min="1540" max="1540" width="13.7109375" style="848" customWidth="1"/>
    <col min="1541" max="1541" width="13.5703125" style="848" customWidth="1"/>
    <col min="1542" max="1542" width="11.85546875" style="848" customWidth="1"/>
    <col min="1543" max="1543" width="12" style="848" customWidth="1"/>
    <col min="1544" max="1545" width="13" style="848" customWidth="1"/>
    <col min="1546" max="1546" width="14.140625" style="848" customWidth="1"/>
    <col min="1547" max="1547" width="12" style="848" customWidth="1"/>
    <col min="1548" max="1790" width="9.140625" style="848"/>
    <col min="1791" max="1791" width="14.28515625" style="848" customWidth="1"/>
    <col min="1792" max="1792" width="18.42578125" style="848" customWidth="1"/>
    <col min="1793" max="1793" width="13.5703125" style="848" bestFit="1" customWidth="1"/>
    <col min="1794" max="1794" width="13.5703125" style="848" customWidth="1"/>
    <col min="1795" max="1795" width="10.85546875" style="848" customWidth="1"/>
    <col min="1796" max="1796" width="13.7109375" style="848" customWidth="1"/>
    <col min="1797" max="1797" width="13.5703125" style="848" customWidth="1"/>
    <col min="1798" max="1798" width="11.85546875" style="848" customWidth="1"/>
    <col min="1799" max="1799" width="12" style="848" customWidth="1"/>
    <col min="1800" max="1801" width="13" style="848" customWidth="1"/>
    <col min="1802" max="1802" width="14.140625" style="848" customWidth="1"/>
    <col min="1803" max="1803" width="12" style="848" customWidth="1"/>
    <col min="1804" max="2046" width="9.140625" style="848"/>
    <col min="2047" max="2047" width="14.28515625" style="848" customWidth="1"/>
    <col min="2048" max="2048" width="18.42578125" style="848" customWidth="1"/>
    <col min="2049" max="2049" width="13.5703125" style="848" bestFit="1" customWidth="1"/>
    <col min="2050" max="2050" width="13.5703125" style="848" customWidth="1"/>
    <col min="2051" max="2051" width="10.85546875" style="848" customWidth="1"/>
    <col min="2052" max="2052" width="13.7109375" style="848" customWidth="1"/>
    <col min="2053" max="2053" width="13.5703125" style="848" customWidth="1"/>
    <col min="2054" max="2054" width="11.85546875" style="848" customWidth="1"/>
    <col min="2055" max="2055" width="12" style="848" customWidth="1"/>
    <col min="2056" max="2057" width="13" style="848" customWidth="1"/>
    <col min="2058" max="2058" width="14.140625" style="848" customWidth="1"/>
    <col min="2059" max="2059" width="12" style="848" customWidth="1"/>
    <col min="2060" max="2302" width="9.140625" style="848"/>
    <col min="2303" max="2303" width="14.28515625" style="848" customWidth="1"/>
    <col min="2304" max="2304" width="18.42578125" style="848" customWidth="1"/>
    <col min="2305" max="2305" width="13.5703125" style="848" bestFit="1" customWidth="1"/>
    <col min="2306" max="2306" width="13.5703125" style="848" customWidth="1"/>
    <col min="2307" max="2307" width="10.85546875" style="848" customWidth="1"/>
    <col min="2308" max="2308" width="13.7109375" style="848" customWidth="1"/>
    <col min="2309" max="2309" width="13.5703125" style="848" customWidth="1"/>
    <col min="2310" max="2310" width="11.85546875" style="848" customWidth="1"/>
    <col min="2311" max="2311" width="12" style="848" customWidth="1"/>
    <col min="2312" max="2313" width="13" style="848" customWidth="1"/>
    <col min="2314" max="2314" width="14.140625" style="848" customWidth="1"/>
    <col min="2315" max="2315" width="12" style="848" customWidth="1"/>
    <col min="2316" max="2558" width="9.140625" style="848"/>
    <col min="2559" max="2559" width="14.28515625" style="848" customWidth="1"/>
    <col min="2560" max="2560" width="18.42578125" style="848" customWidth="1"/>
    <col min="2561" max="2561" width="13.5703125" style="848" bestFit="1" customWidth="1"/>
    <col min="2562" max="2562" width="13.5703125" style="848" customWidth="1"/>
    <col min="2563" max="2563" width="10.85546875" style="848" customWidth="1"/>
    <col min="2564" max="2564" width="13.7109375" style="848" customWidth="1"/>
    <col min="2565" max="2565" width="13.5703125" style="848" customWidth="1"/>
    <col min="2566" max="2566" width="11.85546875" style="848" customWidth="1"/>
    <col min="2567" max="2567" width="12" style="848" customWidth="1"/>
    <col min="2568" max="2569" width="13" style="848" customWidth="1"/>
    <col min="2570" max="2570" width="14.140625" style="848" customWidth="1"/>
    <col min="2571" max="2571" width="12" style="848" customWidth="1"/>
    <col min="2572" max="2814" width="9.140625" style="848"/>
    <col min="2815" max="2815" width="14.28515625" style="848" customWidth="1"/>
    <col min="2816" max="2816" width="18.42578125" style="848" customWidth="1"/>
    <col min="2817" max="2817" width="13.5703125" style="848" bestFit="1" customWidth="1"/>
    <col min="2818" max="2818" width="13.5703125" style="848" customWidth="1"/>
    <col min="2819" max="2819" width="10.85546875" style="848" customWidth="1"/>
    <col min="2820" max="2820" width="13.7109375" style="848" customWidth="1"/>
    <col min="2821" max="2821" width="13.5703125" style="848" customWidth="1"/>
    <col min="2822" max="2822" width="11.85546875" style="848" customWidth="1"/>
    <col min="2823" max="2823" width="12" style="848" customWidth="1"/>
    <col min="2824" max="2825" width="13" style="848" customWidth="1"/>
    <col min="2826" max="2826" width="14.140625" style="848" customWidth="1"/>
    <col min="2827" max="2827" width="12" style="848" customWidth="1"/>
    <col min="2828" max="3070" width="9.140625" style="848"/>
    <col min="3071" max="3071" width="14.28515625" style="848" customWidth="1"/>
    <col min="3072" max="3072" width="18.42578125" style="848" customWidth="1"/>
    <col min="3073" max="3073" width="13.5703125" style="848" bestFit="1" customWidth="1"/>
    <col min="3074" max="3074" width="13.5703125" style="848" customWidth="1"/>
    <col min="3075" max="3075" width="10.85546875" style="848" customWidth="1"/>
    <col min="3076" max="3076" width="13.7109375" style="848" customWidth="1"/>
    <col min="3077" max="3077" width="13.5703125" style="848" customWidth="1"/>
    <col min="3078" max="3078" width="11.85546875" style="848" customWidth="1"/>
    <col min="3079" max="3079" width="12" style="848" customWidth="1"/>
    <col min="3080" max="3081" width="13" style="848" customWidth="1"/>
    <col min="3082" max="3082" width="14.140625" style="848" customWidth="1"/>
    <col min="3083" max="3083" width="12" style="848" customWidth="1"/>
    <col min="3084" max="3326" width="9.140625" style="848"/>
    <col min="3327" max="3327" width="14.28515625" style="848" customWidth="1"/>
    <col min="3328" max="3328" width="18.42578125" style="848" customWidth="1"/>
    <col min="3329" max="3329" width="13.5703125" style="848" bestFit="1" customWidth="1"/>
    <col min="3330" max="3330" width="13.5703125" style="848" customWidth="1"/>
    <col min="3331" max="3331" width="10.85546875" style="848" customWidth="1"/>
    <col min="3332" max="3332" width="13.7109375" style="848" customWidth="1"/>
    <col min="3333" max="3333" width="13.5703125" style="848" customWidth="1"/>
    <col min="3334" max="3334" width="11.85546875" style="848" customWidth="1"/>
    <col min="3335" max="3335" width="12" style="848" customWidth="1"/>
    <col min="3336" max="3337" width="13" style="848" customWidth="1"/>
    <col min="3338" max="3338" width="14.140625" style="848" customWidth="1"/>
    <col min="3339" max="3339" width="12" style="848" customWidth="1"/>
    <col min="3340" max="3582" width="9.140625" style="848"/>
    <col min="3583" max="3583" width="14.28515625" style="848" customWidth="1"/>
    <col min="3584" max="3584" width="18.42578125" style="848" customWidth="1"/>
    <col min="3585" max="3585" width="13.5703125" style="848" bestFit="1" customWidth="1"/>
    <col min="3586" max="3586" width="13.5703125" style="848" customWidth="1"/>
    <col min="3587" max="3587" width="10.85546875" style="848" customWidth="1"/>
    <col min="3588" max="3588" width="13.7109375" style="848" customWidth="1"/>
    <col min="3589" max="3589" width="13.5703125" style="848" customWidth="1"/>
    <col min="3590" max="3590" width="11.85546875" style="848" customWidth="1"/>
    <col min="3591" max="3591" width="12" style="848" customWidth="1"/>
    <col min="3592" max="3593" width="13" style="848" customWidth="1"/>
    <col min="3594" max="3594" width="14.140625" style="848" customWidth="1"/>
    <col min="3595" max="3595" width="12" style="848" customWidth="1"/>
    <col min="3596" max="3838" width="9.140625" style="848"/>
    <col min="3839" max="3839" width="14.28515625" style="848" customWidth="1"/>
    <col min="3840" max="3840" width="18.42578125" style="848" customWidth="1"/>
    <col min="3841" max="3841" width="13.5703125" style="848" bestFit="1" customWidth="1"/>
    <col min="3842" max="3842" width="13.5703125" style="848" customWidth="1"/>
    <col min="3843" max="3843" width="10.85546875" style="848" customWidth="1"/>
    <col min="3844" max="3844" width="13.7109375" style="848" customWidth="1"/>
    <col min="3845" max="3845" width="13.5703125" style="848" customWidth="1"/>
    <col min="3846" max="3846" width="11.85546875" style="848" customWidth="1"/>
    <col min="3847" max="3847" width="12" style="848" customWidth="1"/>
    <col min="3848" max="3849" width="13" style="848" customWidth="1"/>
    <col min="3850" max="3850" width="14.140625" style="848" customWidth="1"/>
    <col min="3851" max="3851" width="12" style="848" customWidth="1"/>
    <col min="3852" max="4094" width="9.140625" style="848"/>
    <col min="4095" max="4095" width="14.28515625" style="848" customWidth="1"/>
    <col min="4096" max="4096" width="18.42578125" style="848" customWidth="1"/>
    <col min="4097" max="4097" width="13.5703125" style="848" bestFit="1" customWidth="1"/>
    <col min="4098" max="4098" width="13.5703125" style="848" customWidth="1"/>
    <col min="4099" max="4099" width="10.85546875" style="848" customWidth="1"/>
    <col min="4100" max="4100" width="13.7109375" style="848" customWidth="1"/>
    <col min="4101" max="4101" width="13.5703125" style="848" customWidth="1"/>
    <col min="4102" max="4102" width="11.85546875" style="848" customWidth="1"/>
    <col min="4103" max="4103" width="12" style="848" customWidth="1"/>
    <col min="4104" max="4105" width="13" style="848" customWidth="1"/>
    <col min="4106" max="4106" width="14.140625" style="848" customWidth="1"/>
    <col min="4107" max="4107" width="12" style="848" customWidth="1"/>
    <col min="4108" max="4350" width="9.140625" style="848"/>
    <col min="4351" max="4351" width="14.28515625" style="848" customWidth="1"/>
    <col min="4352" max="4352" width="18.42578125" style="848" customWidth="1"/>
    <col min="4353" max="4353" width="13.5703125" style="848" bestFit="1" customWidth="1"/>
    <col min="4354" max="4354" width="13.5703125" style="848" customWidth="1"/>
    <col min="4355" max="4355" width="10.85546875" style="848" customWidth="1"/>
    <col min="4356" max="4356" width="13.7109375" style="848" customWidth="1"/>
    <col min="4357" max="4357" width="13.5703125" style="848" customWidth="1"/>
    <col min="4358" max="4358" width="11.85546875" style="848" customWidth="1"/>
    <col min="4359" max="4359" width="12" style="848" customWidth="1"/>
    <col min="4360" max="4361" width="13" style="848" customWidth="1"/>
    <col min="4362" max="4362" width="14.140625" style="848" customWidth="1"/>
    <col min="4363" max="4363" width="12" style="848" customWidth="1"/>
    <col min="4364" max="4606" width="9.140625" style="848"/>
    <col min="4607" max="4607" width="14.28515625" style="848" customWidth="1"/>
    <col min="4608" max="4608" width="18.42578125" style="848" customWidth="1"/>
    <col min="4609" max="4609" width="13.5703125" style="848" bestFit="1" customWidth="1"/>
    <col min="4610" max="4610" width="13.5703125" style="848" customWidth="1"/>
    <col min="4611" max="4611" width="10.85546875" style="848" customWidth="1"/>
    <col min="4612" max="4612" width="13.7109375" style="848" customWidth="1"/>
    <col min="4613" max="4613" width="13.5703125" style="848" customWidth="1"/>
    <col min="4614" max="4614" width="11.85546875" style="848" customWidth="1"/>
    <col min="4615" max="4615" width="12" style="848" customWidth="1"/>
    <col min="4616" max="4617" width="13" style="848" customWidth="1"/>
    <col min="4618" max="4618" width="14.140625" style="848" customWidth="1"/>
    <col min="4619" max="4619" width="12" style="848" customWidth="1"/>
    <col min="4620" max="4862" width="9.140625" style="848"/>
    <col min="4863" max="4863" width="14.28515625" style="848" customWidth="1"/>
    <col min="4864" max="4864" width="18.42578125" style="848" customWidth="1"/>
    <col min="4865" max="4865" width="13.5703125" style="848" bestFit="1" customWidth="1"/>
    <col min="4866" max="4866" width="13.5703125" style="848" customWidth="1"/>
    <col min="4867" max="4867" width="10.85546875" style="848" customWidth="1"/>
    <col min="4868" max="4868" width="13.7109375" style="848" customWidth="1"/>
    <col min="4869" max="4869" width="13.5703125" style="848" customWidth="1"/>
    <col min="4870" max="4870" width="11.85546875" style="848" customWidth="1"/>
    <col min="4871" max="4871" width="12" style="848" customWidth="1"/>
    <col min="4872" max="4873" width="13" style="848" customWidth="1"/>
    <col min="4874" max="4874" width="14.140625" style="848" customWidth="1"/>
    <col min="4875" max="4875" width="12" style="848" customWidth="1"/>
    <col min="4876" max="5118" width="9.140625" style="848"/>
    <col min="5119" max="5119" width="14.28515625" style="848" customWidth="1"/>
    <col min="5120" max="5120" width="18.42578125" style="848" customWidth="1"/>
    <col min="5121" max="5121" width="13.5703125" style="848" bestFit="1" customWidth="1"/>
    <col min="5122" max="5122" width="13.5703125" style="848" customWidth="1"/>
    <col min="5123" max="5123" width="10.85546875" style="848" customWidth="1"/>
    <col min="5124" max="5124" width="13.7109375" style="848" customWidth="1"/>
    <col min="5125" max="5125" width="13.5703125" style="848" customWidth="1"/>
    <col min="5126" max="5126" width="11.85546875" style="848" customWidth="1"/>
    <col min="5127" max="5127" width="12" style="848" customWidth="1"/>
    <col min="5128" max="5129" width="13" style="848" customWidth="1"/>
    <col min="5130" max="5130" width="14.140625" style="848" customWidth="1"/>
    <col min="5131" max="5131" width="12" style="848" customWidth="1"/>
    <col min="5132" max="5374" width="9.140625" style="848"/>
    <col min="5375" max="5375" width="14.28515625" style="848" customWidth="1"/>
    <col min="5376" max="5376" width="18.42578125" style="848" customWidth="1"/>
    <col min="5377" max="5377" width="13.5703125" style="848" bestFit="1" customWidth="1"/>
    <col min="5378" max="5378" width="13.5703125" style="848" customWidth="1"/>
    <col min="5379" max="5379" width="10.85546875" style="848" customWidth="1"/>
    <col min="5380" max="5380" width="13.7109375" style="848" customWidth="1"/>
    <col min="5381" max="5381" width="13.5703125" style="848" customWidth="1"/>
    <col min="5382" max="5382" width="11.85546875" style="848" customWidth="1"/>
    <col min="5383" max="5383" width="12" style="848" customWidth="1"/>
    <col min="5384" max="5385" width="13" style="848" customWidth="1"/>
    <col min="5386" max="5386" width="14.140625" style="848" customWidth="1"/>
    <col min="5387" max="5387" width="12" style="848" customWidth="1"/>
    <col min="5388" max="5630" width="9.140625" style="848"/>
    <col min="5631" max="5631" width="14.28515625" style="848" customWidth="1"/>
    <col min="5632" max="5632" width="18.42578125" style="848" customWidth="1"/>
    <col min="5633" max="5633" width="13.5703125" style="848" bestFit="1" customWidth="1"/>
    <col min="5634" max="5634" width="13.5703125" style="848" customWidth="1"/>
    <col min="5635" max="5635" width="10.85546875" style="848" customWidth="1"/>
    <col min="5636" max="5636" width="13.7109375" style="848" customWidth="1"/>
    <col min="5637" max="5637" width="13.5703125" style="848" customWidth="1"/>
    <col min="5638" max="5638" width="11.85546875" style="848" customWidth="1"/>
    <col min="5639" max="5639" width="12" style="848" customWidth="1"/>
    <col min="5640" max="5641" width="13" style="848" customWidth="1"/>
    <col min="5642" max="5642" width="14.140625" style="848" customWidth="1"/>
    <col min="5643" max="5643" width="12" style="848" customWidth="1"/>
    <col min="5644" max="5886" width="9.140625" style="848"/>
    <col min="5887" max="5887" width="14.28515625" style="848" customWidth="1"/>
    <col min="5888" max="5888" width="18.42578125" style="848" customWidth="1"/>
    <col min="5889" max="5889" width="13.5703125" style="848" bestFit="1" customWidth="1"/>
    <col min="5890" max="5890" width="13.5703125" style="848" customWidth="1"/>
    <col min="5891" max="5891" width="10.85546875" style="848" customWidth="1"/>
    <col min="5892" max="5892" width="13.7109375" style="848" customWidth="1"/>
    <col min="5893" max="5893" width="13.5703125" style="848" customWidth="1"/>
    <col min="5894" max="5894" width="11.85546875" style="848" customWidth="1"/>
    <col min="5895" max="5895" width="12" style="848" customWidth="1"/>
    <col min="5896" max="5897" width="13" style="848" customWidth="1"/>
    <col min="5898" max="5898" width="14.140625" style="848" customWidth="1"/>
    <col min="5899" max="5899" width="12" style="848" customWidth="1"/>
    <col min="5900" max="6142" width="9.140625" style="848"/>
    <col min="6143" max="6143" width="14.28515625" style="848" customWidth="1"/>
    <col min="6144" max="6144" width="18.42578125" style="848" customWidth="1"/>
    <col min="6145" max="6145" width="13.5703125" style="848" bestFit="1" customWidth="1"/>
    <col min="6146" max="6146" width="13.5703125" style="848" customWidth="1"/>
    <col min="6147" max="6147" width="10.85546875" style="848" customWidth="1"/>
    <col min="6148" max="6148" width="13.7109375" style="848" customWidth="1"/>
    <col min="6149" max="6149" width="13.5703125" style="848" customWidth="1"/>
    <col min="6150" max="6150" width="11.85546875" style="848" customWidth="1"/>
    <col min="6151" max="6151" width="12" style="848" customWidth="1"/>
    <col min="6152" max="6153" width="13" style="848" customWidth="1"/>
    <col min="6154" max="6154" width="14.140625" style="848" customWidth="1"/>
    <col min="6155" max="6155" width="12" style="848" customWidth="1"/>
    <col min="6156" max="6398" width="9.140625" style="848"/>
    <col min="6399" max="6399" width="14.28515625" style="848" customWidth="1"/>
    <col min="6400" max="6400" width="18.42578125" style="848" customWidth="1"/>
    <col min="6401" max="6401" width="13.5703125" style="848" bestFit="1" customWidth="1"/>
    <col min="6402" max="6402" width="13.5703125" style="848" customWidth="1"/>
    <col min="6403" max="6403" width="10.85546875" style="848" customWidth="1"/>
    <col min="6404" max="6404" width="13.7109375" style="848" customWidth="1"/>
    <col min="6405" max="6405" width="13.5703125" style="848" customWidth="1"/>
    <col min="6406" max="6406" width="11.85546875" style="848" customWidth="1"/>
    <col min="6407" max="6407" width="12" style="848" customWidth="1"/>
    <col min="6408" max="6409" width="13" style="848" customWidth="1"/>
    <col min="6410" max="6410" width="14.140625" style="848" customWidth="1"/>
    <col min="6411" max="6411" width="12" style="848" customWidth="1"/>
    <col min="6412" max="6654" width="9.140625" style="848"/>
    <col min="6655" max="6655" width="14.28515625" style="848" customWidth="1"/>
    <col min="6656" max="6656" width="18.42578125" style="848" customWidth="1"/>
    <col min="6657" max="6657" width="13.5703125" style="848" bestFit="1" customWidth="1"/>
    <col min="6658" max="6658" width="13.5703125" style="848" customWidth="1"/>
    <col min="6659" max="6659" width="10.85546875" style="848" customWidth="1"/>
    <col min="6660" max="6660" width="13.7109375" style="848" customWidth="1"/>
    <col min="6661" max="6661" width="13.5703125" style="848" customWidth="1"/>
    <col min="6662" max="6662" width="11.85546875" style="848" customWidth="1"/>
    <col min="6663" max="6663" width="12" style="848" customWidth="1"/>
    <col min="6664" max="6665" width="13" style="848" customWidth="1"/>
    <col min="6666" max="6666" width="14.140625" style="848" customWidth="1"/>
    <col min="6667" max="6667" width="12" style="848" customWidth="1"/>
    <col min="6668" max="6910" width="9.140625" style="848"/>
    <col min="6911" max="6911" width="14.28515625" style="848" customWidth="1"/>
    <col min="6912" max="6912" width="18.42578125" style="848" customWidth="1"/>
    <col min="6913" max="6913" width="13.5703125" style="848" bestFit="1" customWidth="1"/>
    <col min="6914" max="6914" width="13.5703125" style="848" customWidth="1"/>
    <col min="6915" max="6915" width="10.85546875" style="848" customWidth="1"/>
    <col min="6916" max="6916" width="13.7109375" style="848" customWidth="1"/>
    <col min="6917" max="6917" width="13.5703125" style="848" customWidth="1"/>
    <col min="6918" max="6918" width="11.85546875" style="848" customWidth="1"/>
    <col min="6919" max="6919" width="12" style="848" customWidth="1"/>
    <col min="6920" max="6921" width="13" style="848" customWidth="1"/>
    <col min="6922" max="6922" width="14.140625" style="848" customWidth="1"/>
    <col min="6923" max="6923" width="12" style="848" customWidth="1"/>
    <col min="6924" max="7166" width="9.140625" style="848"/>
    <col min="7167" max="7167" width="14.28515625" style="848" customWidth="1"/>
    <col min="7168" max="7168" width="18.42578125" style="848" customWidth="1"/>
    <col min="7169" max="7169" width="13.5703125" style="848" bestFit="1" customWidth="1"/>
    <col min="7170" max="7170" width="13.5703125" style="848" customWidth="1"/>
    <col min="7171" max="7171" width="10.85546875" style="848" customWidth="1"/>
    <col min="7172" max="7172" width="13.7109375" style="848" customWidth="1"/>
    <col min="7173" max="7173" width="13.5703125" style="848" customWidth="1"/>
    <col min="7174" max="7174" width="11.85546875" style="848" customWidth="1"/>
    <col min="7175" max="7175" width="12" style="848" customWidth="1"/>
    <col min="7176" max="7177" width="13" style="848" customWidth="1"/>
    <col min="7178" max="7178" width="14.140625" style="848" customWidth="1"/>
    <col min="7179" max="7179" width="12" style="848" customWidth="1"/>
    <col min="7180" max="7422" width="9.140625" style="848"/>
    <col min="7423" max="7423" width="14.28515625" style="848" customWidth="1"/>
    <col min="7424" max="7424" width="18.42578125" style="848" customWidth="1"/>
    <col min="7425" max="7425" width="13.5703125" style="848" bestFit="1" customWidth="1"/>
    <col min="7426" max="7426" width="13.5703125" style="848" customWidth="1"/>
    <col min="7427" max="7427" width="10.85546875" style="848" customWidth="1"/>
    <col min="7428" max="7428" width="13.7109375" style="848" customWidth="1"/>
    <col min="7429" max="7429" width="13.5703125" style="848" customWidth="1"/>
    <col min="7430" max="7430" width="11.85546875" style="848" customWidth="1"/>
    <col min="7431" max="7431" width="12" style="848" customWidth="1"/>
    <col min="7432" max="7433" width="13" style="848" customWidth="1"/>
    <col min="7434" max="7434" width="14.140625" style="848" customWidth="1"/>
    <col min="7435" max="7435" width="12" style="848" customWidth="1"/>
    <col min="7436" max="7678" width="9.140625" style="848"/>
    <col min="7679" max="7679" width="14.28515625" style="848" customWidth="1"/>
    <col min="7680" max="7680" width="18.42578125" style="848" customWidth="1"/>
    <col min="7681" max="7681" width="13.5703125" style="848" bestFit="1" customWidth="1"/>
    <col min="7682" max="7682" width="13.5703125" style="848" customWidth="1"/>
    <col min="7683" max="7683" width="10.85546875" style="848" customWidth="1"/>
    <col min="7684" max="7684" width="13.7109375" style="848" customWidth="1"/>
    <col min="7685" max="7685" width="13.5703125" style="848" customWidth="1"/>
    <col min="7686" max="7686" width="11.85546875" style="848" customWidth="1"/>
    <col min="7687" max="7687" width="12" style="848" customWidth="1"/>
    <col min="7688" max="7689" width="13" style="848" customWidth="1"/>
    <col min="7690" max="7690" width="14.140625" style="848" customWidth="1"/>
    <col min="7691" max="7691" width="12" style="848" customWidth="1"/>
    <col min="7692" max="7934" width="9.140625" style="848"/>
    <col min="7935" max="7935" width="14.28515625" style="848" customWidth="1"/>
    <col min="7936" max="7936" width="18.42578125" style="848" customWidth="1"/>
    <col min="7937" max="7937" width="13.5703125" style="848" bestFit="1" customWidth="1"/>
    <col min="7938" max="7938" width="13.5703125" style="848" customWidth="1"/>
    <col min="7939" max="7939" width="10.85546875" style="848" customWidth="1"/>
    <col min="7940" max="7940" width="13.7109375" style="848" customWidth="1"/>
    <col min="7941" max="7941" width="13.5703125" style="848" customWidth="1"/>
    <col min="7942" max="7942" width="11.85546875" style="848" customWidth="1"/>
    <col min="7943" max="7943" width="12" style="848" customWidth="1"/>
    <col min="7944" max="7945" width="13" style="848" customWidth="1"/>
    <col min="7946" max="7946" width="14.140625" style="848" customWidth="1"/>
    <col min="7947" max="7947" width="12" style="848" customWidth="1"/>
    <col min="7948" max="8190" width="9.140625" style="848"/>
    <col min="8191" max="8191" width="14.28515625" style="848" customWidth="1"/>
    <col min="8192" max="8192" width="18.42578125" style="848" customWidth="1"/>
    <col min="8193" max="8193" width="13.5703125" style="848" bestFit="1" customWidth="1"/>
    <col min="8194" max="8194" width="13.5703125" style="848" customWidth="1"/>
    <col min="8195" max="8195" width="10.85546875" style="848" customWidth="1"/>
    <col min="8196" max="8196" width="13.7109375" style="848" customWidth="1"/>
    <col min="8197" max="8197" width="13.5703125" style="848" customWidth="1"/>
    <col min="8198" max="8198" width="11.85546875" style="848" customWidth="1"/>
    <col min="8199" max="8199" width="12" style="848" customWidth="1"/>
    <col min="8200" max="8201" width="13" style="848" customWidth="1"/>
    <col min="8202" max="8202" width="14.140625" style="848" customWidth="1"/>
    <col min="8203" max="8203" width="12" style="848" customWidth="1"/>
    <col min="8204" max="8446" width="9.140625" style="848"/>
    <col min="8447" max="8447" width="14.28515625" style="848" customWidth="1"/>
    <col min="8448" max="8448" width="18.42578125" style="848" customWidth="1"/>
    <col min="8449" max="8449" width="13.5703125" style="848" bestFit="1" customWidth="1"/>
    <col min="8450" max="8450" width="13.5703125" style="848" customWidth="1"/>
    <col min="8451" max="8451" width="10.85546875" style="848" customWidth="1"/>
    <col min="8452" max="8452" width="13.7109375" style="848" customWidth="1"/>
    <col min="8453" max="8453" width="13.5703125" style="848" customWidth="1"/>
    <col min="8454" max="8454" width="11.85546875" style="848" customWidth="1"/>
    <col min="8455" max="8455" width="12" style="848" customWidth="1"/>
    <col min="8456" max="8457" width="13" style="848" customWidth="1"/>
    <col min="8458" max="8458" width="14.140625" style="848" customWidth="1"/>
    <col min="8459" max="8459" width="12" style="848" customWidth="1"/>
    <col min="8460" max="8702" width="9.140625" style="848"/>
    <col min="8703" max="8703" width="14.28515625" style="848" customWidth="1"/>
    <col min="8704" max="8704" width="18.42578125" style="848" customWidth="1"/>
    <col min="8705" max="8705" width="13.5703125" style="848" bestFit="1" customWidth="1"/>
    <col min="8706" max="8706" width="13.5703125" style="848" customWidth="1"/>
    <col min="8707" max="8707" width="10.85546875" style="848" customWidth="1"/>
    <col min="8708" max="8708" width="13.7109375" style="848" customWidth="1"/>
    <col min="8709" max="8709" width="13.5703125" style="848" customWidth="1"/>
    <col min="8710" max="8710" width="11.85546875" style="848" customWidth="1"/>
    <col min="8711" max="8711" width="12" style="848" customWidth="1"/>
    <col min="8712" max="8713" width="13" style="848" customWidth="1"/>
    <col min="8714" max="8714" width="14.140625" style="848" customWidth="1"/>
    <col min="8715" max="8715" width="12" style="848" customWidth="1"/>
    <col min="8716" max="8958" width="9.140625" style="848"/>
    <col min="8959" max="8959" width="14.28515625" style="848" customWidth="1"/>
    <col min="8960" max="8960" width="18.42578125" style="848" customWidth="1"/>
    <col min="8961" max="8961" width="13.5703125" style="848" bestFit="1" customWidth="1"/>
    <col min="8962" max="8962" width="13.5703125" style="848" customWidth="1"/>
    <col min="8963" max="8963" width="10.85546875" style="848" customWidth="1"/>
    <col min="8964" max="8964" width="13.7109375" style="848" customWidth="1"/>
    <col min="8965" max="8965" width="13.5703125" style="848" customWidth="1"/>
    <col min="8966" max="8966" width="11.85546875" style="848" customWidth="1"/>
    <col min="8967" max="8967" width="12" style="848" customWidth="1"/>
    <col min="8968" max="8969" width="13" style="848" customWidth="1"/>
    <col min="8970" max="8970" width="14.140625" style="848" customWidth="1"/>
    <col min="8971" max="8971" width="12" style="848" customWidth="1"/>
    <col min="8972" max="9214" width="9.140625" style="848"/>
    <col min="9215" max="9215" width="14.28515625" style="848" customWidth="1"/>
    <col min="9216" max="9216" width="18.42578125" style="848" customWidth="1"/>
    <col min="9217" max="9217" width="13.5703125" style="848" bestFit="1" customWidth="1"/>
    <col min="9218" max="9218" width="13.5703125" style="848" customWidth="1"/>
    <col min="9219" max="9219" width="10.85546875" style="848" customWidth="1"/>
    <col min="9220" max="9220" width="13.7109375" style="848" customWidth="1"/>
    <col min="9221" max="9221" width="13.5703125" style="848" customWidth="1"/>
    <col min="9222" max="9222" width="11.85546875" style="848" customWidth="1"/>
    <col min="9223" max="9223" width="12" style="848" customWidth="1"/>
    <col min="9224" max="9225" width="13" style="848" customWidth="1"/>
    <col min="9226" max="9226" width="14.140625" style="848" customWidth="1"/>
    <col min="9227" max="9227" width="12" style="848" customWidth="1"/>
    <col min="9228" max="9470" width="9.140625" style="848"/>
    <col min="9471" max="9471" width="14.28515625" style="848" customWidth="1"/>
    <col min="9472" max="9472" width="18.42578125" style="848" customWidth="1"/>
    <col min="9473" max="9473" width="13.5703125" style="848" bestFit="1" customWidth="1"/>
    <col min="9474" max="9474" width="13.5703125" style="848" customWidth="1"/>
    <col min="9475" max="9475" width="10.85546875" style="848" customWidth="1"/>
    <col min="9476" max="9476" width="13.7109375" style="848" customWidth="1"/>
    <col min="9477" max="9477" width="13.5703125" style="848" customWidth="1"/>
    <col min="9478" max="9478" width="11.85546875" style="848" customWidth="1"/>
    <col min="9479" max="9479" width="12" style="848" customWidth="1"/>
    <col min="9480" max="9481" width="13" style="848" customWidth="1"/>
    <col min="9482" max="9482" width="14.140625" style="848" customWidth="1"/>
    <col min="9483" max="9483" width="12" style="848" customWidth="1"/>
    <col min="9484" max="9726" width="9.140625" style="848"/>
    <col min="9727" max="9727" width="14.28515625" style="848" customWidth="1"/>
    <col min="9728" max="9728" width="18.42578125" style="848" customWidth="1"/>
    <col min="9729" max="9729" width="13.5703125" style="848" bestFit="1" customWidth="1"/>
    <col min="9730" max="9730" width="13.5703125" style="848" customWidth="1"/>
    <col min="9731" max="9731" width="10.85546875" style="848" customWidth="1"/>
    <col min="9732" max="9732" width="13.7109375" style="848" customWidth="1"/>
    <col min="9733" max="9733" width="13.5703125" style="848" customWidth="1"/>
    <col min="9734" max="9734" width="11.85546875" style="848" customWidth="1"/>
    <col min="9735" max="9735" width="12" style="848" customWidth="1"/>
    <col min="9736" max="9737" width="13" style="848" customWidth="1"/>
    <col min="9738" max="9738" width="14.140625" style="848" customWidth="1"/>
    <col min="9739" max="9739" width="12" style="848" customWidth="1"/>
    <col min="9740" max="9982" width="9.140625" style="848"/>
    <col min="9983" max="9983" width="14.28515625" style="848" customWidth="1"/>
    <col min="9984" max="9984" width="18.42578125" style="848" customWidth="1"/>
    <col min="9985" max="9985" width="13.5703125" style="848" bestFit="1" customWidth="1"/>
    <col min="9986" max="9986" width="13.5703125" style="848" customWidth="1"/>
    <col min="9987" max="9987" width="10.85546875" style="848" customWidth="1"/>
    <col min="9988" max="9988" width="13.7109375" style="848" customWidth="1"/>
    <col min="9989" max="9989" width="13.5703125" style="848" customWidth="1"/>
    <col min="9990" max="9990" width="11.85546875" style="848" customWidth="1"/>
    <col min="9991" max="9991" width="12" style="848" customWidth="1"/>
    <col min="9992" max="9993" width="13" style="848" customWidth="1"/>
    <col min="9994" max="9994" width="14.140625" style="848" customWidth="1"/>
    <col min="9995" max="9995" width="12" style="848" customWidth="1"/>
    <col min="9996" max="10238" width="9.140625" style="848"/>
    <col min="10239" max="10239" width="14.28515625" style="848" customWidth="1"/>
    <col min="10240" max="10240" width="18.42578125" style="848" customWidth="1"/>
    <col min="10241" max="10241" width="13.5703125" style="848" bestFit="1" customWidth="1"/>
    <col min="10242" max="10242" width="13.5703125" style="848" customWidth="1"/>
    <col min="10243" max="10243" width="10.85546875" style="848" customWidth="1"/>
    <col min="10244" max="10244" width="13.7109375" style="848" customWidth="1"/>
    <col min="10245" max="10245" width="13.5703125" style="848" customWidth="1"/>
    <col min="10246" max="10246" width="11.85546875" style="848" customWidth="1"/>
    <col min="10247" max="10247" width="12" style="848" customWidth="1"/>
    <col min="10248" max="10249" width="13" style="848" customWidth="1"/>
    <col min="10250" max="10250" width="14.140625" style="848" customWidth="1"/>
    <col min="10251" max="10251" width="12" style="848" customWidth="1"/>
    <col min="10252" max="10494" width="9.140625" style="848"/>
    <col min="10495" max="10495" width="14.28515625" style="848" customWidth="1"/>
    <col min="10496" max="10496" width="18.42578125" style="848" customWidth="1"/>
    <col min="10497" max="10497" width="13.5703125" style="848" bestFit="1" customWidth="1"/>
    <col min="10498" max="10498" width="13.5703125" style="848" customWidth="1"/>
    <col min="10499" max="10499" width="10.85546875" style="848" customWidth="1"/>
    <col min="10500" max="10500" width="13.7109375" style="848" customWidth="1"/>
    <col min="10501" max="10501" width="13.5703125" style="848" customWidth="1"/>
    <col min="10502" max="10502" width="11.85546875" style="848" customWidth="1"/>
    <col min="10503" max="10503" width="12" style="848" customWidth="1"/>
    <col min="10504" max="10505" width="13" style="848" customWidth="1"/>
    <col min="10506" max="10506" width="14.140625" style="848" customWidth="1"/>
    <col min="10507" max="10507" width="12" style="848" customWidth="1"/>
    <col min="10508" max="10750" width="9.140625" style="848"/>
    <col min="10751" max="10751" width="14.28515625" style="848" customWidth="1"/>
    <col min="10752" max="10752" width="18.42578125" style="848" customWidth="1"/>
    <col min="10753" max="10753" width="13.5703125" style="848" bestFit="1" customWidth="1"/>
    <col min="10754" max="10754" width="13.5703125" style="848" customWidth="1"/>
    <col min="10755" max="10755" width="10.85546875" style="848" customWidth="1"/>
    <col min="10756" max="10756" width="13.7109375" style="848" customWidth="1"/>
    <col min="10757" max="10757" width="13.5703125" style="848" customWidth="1"/>
    <col min="10758" max="10758" width="11.85546875" style="848" customWidth="1"/>
    <col min="10759" max="10759" width="12" style="848" customWidth="1"/>
    <col min="10760" max="10761" width="13" style="848" customWidth="1"/>
    <col min="10762" max="10762" width="14.140625" style="848" customWidth="1"/>
    <col min="10763" max="10763" width="12" style="848" customWidth="1"/>
    <col min="10764" max="11006" width="9.140625" style="848"/>
    <col min="11007" max="11007" width="14.28515625" style="848" customWidth="1"/>
    <col min="11008" max="11008" width="18.42578125" style="848" customWidth="1"/>
    <col min="11009" max="11009" width="13.5703125" style="848" bestFit="1" customWidth="1"/>
    <col min="11010" max="11010" width="13.5703125" style="848" customWidth="1"/>
    <col min="11011" max="11011" width="10.85546875" style="848" customWidth="1"/>
    <col min="11012" max="11012" width="13.7109375" style="848" customWidth="1"/>
    <col min="11013" max="11013" width="13.5703125" style="848" customWidth="1"/>
    <col min="11014" max="11014" width="11.85546875" style="848" customWidth="1"/>
    <col min="11015" max="11015" width="12" style="848" customWidth="1"/>
    <col min="11016" max="11017" width="13" style="848" customWidth="1"/>
    <col min="11018" max="11018" width="14.140625" style="848" customWidth="1"/>
    <col min="11019" max="11019" width="12" style="848" customWidth="1"/>
    <col min="11020" max="11262" width="9.140625" style="848"/>
    <col min="11263" max="11263" width="14.28515625" style="848" customWidth="1"/>
    <col min="11264" max="11264" width="18.42578125" style="848" customWidth="1"/>
    <col min="11265" max="11265" width="13.5703125" style="848" bestFit="1" customWidth="1"/>
    <col min="11266" max="11266" width="13.5703125" style="848" customWidth="1"/>
    <col min="11267" max="11267" width="10.85546875" style="848" customWidth="1"/>
    <col min="11268" max="11268" width="13.7109375" style="848" customWidth="1"/>
    <col min="11269" max="11269" width="13.5703125" style="848" customWidth="1"/>
    <col min="11270" max="11270" width="11.85546875" style="848" customWidth="1"/>
    <col min="11271" max="11271" width="12" style="848" customWidth="1"/>
    <col min="11272" max="11273" width="13" style="848" customWidth="1"/>
    <col min="11274" max="11274" width="14.140625" style="848" customWidth="1"/>
    <col min="11275" max="11275" width="12" style="848" customWidth="1"/>
    <col min="11276" max="11518" width="9.140625" style="848"/>
    <col min="11519" max="11519" width="14.28515625" style="848" customWidth="1"/>
    <col min="11520" max="11520" width="18.42578125" style="848" customWidth="1"/>
    <col min="11521" max="11521" width="13.5703125" style="848" bestFit="1" customWidth="1"/>
    <col min="11522" max="11522" width="13.5703125" style="848" customWidth="1"/>
    <col min="11523" max="11523" width="10.85546875" style="848" customWidth="1"/>
    <col min="11524" max="11524" width="13.7109375" style="848" customWidth="1"/>
    <col min="11525" max="11525" width="13.5703125" style="848" customWidth="1"/>
    <col min="11526" max="11526" width="11.85546875" style="848" customWidth="1"/>
    <col min="11527" max="11527" width="12" style="848" customWidth="1"/>
    <col min="11528" max="11529" width="13" style="848" customWidth="1"/>
    <col min="11530" max="11530" width="14.140625" style="848" customWidth="1"/>
    <col min="11531" max="11531" width="12" style="848" customWidth="1"/>
    <col min="11532" max="11774" width="9.140625" style="848"/>
    <col min="11775" max="11775" width="14.28515625" style="848" customWidth="1"/>
    <col min="11776" max="11776" width="18.42578125" style="848" customWidth="1"/>
    <col min="11777" max="11777" width="13.5703125" style="848" bestFit="1" customWidth="1"/>
    <col min="11778" max="11778" width="13.5703125" style="848" customWidth="1"/>
    <col min="11779" max="11779" width="10.85546875" style="848" customWidth="1"/>
    <col min="11780" max="11780" width="13.7109375" style="848" customWidth="1"/>
    <col min="11781" max="11781" width="13.5703125" style="848" customWidth="1"/>
    <col min="11782" max="11782" width="11.85546875" style="848" customWidth="1"/>
    <col min="11783" max="11783" width="12" style="848" customWidth="1"/>
    <col min="11784" max="11785" width="13" style="848" customWidth="1"/>
    <col min="11786" max="11786" width="14.140625" style="848" customWidth="1"/>
    <col min="11787" max="11787" width="12" style="848" customWidth="1"/>
    <col min="11788" max="12030" width="9.140625" style="848"/>
    <col min="12031" max="12031" width="14.28515625" style="848" customWidth="1"/>
    <col min="12032" max="12032" width="18.42578125" style="848" customWidth="1"/>
    <col min="12033" max="12033" width="13.5703125" style="848" bestFit="1" customWidth="1"/>
    <col min="12034" max="12034" width="13.5703125" style="848" customWidth="1"/>
    <col min="12035" max="12035" width="10.85546875" style="848" customWidth="1"/>
    <col min="12036" max="12036" width="13.7109375" style="848" customWidth="1"/>
    <col min="12037" max="12037" width="13.5703125" style="848" customWidth="1"/>
    <col min="12038" max="12038" width="11.85546875" style="848" customWidth="1"/>
    <col min="12039" max="12039" width="12" style="848" customWidth="1"/>
    <col min="12040" max="12041" width="13" style="848" customWidth="1"/>
    <col min="12042" max="12042" width="14.140625" style="848" customWidth="1"/>
    <col min="12043" max="12043" width="12" style="848" customWidth="1"/>
    <col min="12044" max="12286" width="9.140625" style="848"/>
    <col min="12287" max="12287" width="14.28515625" style="848" customWidth="1"/>
    <col min="12288" max="12288" width="18.42578125" style="848" customWidth="1"/>
    <col min="12289" max="12289" width="13.5703125" style="848" bestFit="1" customWidth="1"/>
    <col min="12290" max="12290" width="13.5703125" style="848" customWidth="1"/>
    <col min="12291" max="12291" width="10.85546875" style="848" customWidth="1"/>
    <col min="12292" max="12292" width="13.7109375" style="848" customWidth="1"/>
    <col min="12293" max="12293" width="13.5703125" style="848" customWidth="1"/>
    <col min="12294" max="12294" width="11.85546875" style="848" customWidth="1"/>
    <col min="12295" max="12295" width="12" style="848" customWidth="1"/>
    <col min="12296" max="12297" width="13" style="848" customWidth="1"/>
    <col min="12298" max="12298" width="14.140625" style="848" customWidth="1"/>
    <col min="12299" max="12299" width="12" style="848" customWidth="1"/>
    <col min="12300" max="12542" width="9.140625" style="848"/>
    <col min="12543" max="12543" width="14.28515625" style="848" customWidth="1"/>
    <col min="12544" max="12544" width="18.42578125" style="848" customWidth="1"/>
    <col min="12545" max="12545" width="13.5703125" style="848" bestFit="1" customWidth="1"/>
    <col min="12546" max="12546" width="13.5703125" style="848" customWidth="1"/>
    <col min="12547" max="12547" width="10.85546875" style="848" customWidth="1"/>
    <col min="12548" max="12548" width="13.7109375" style="848" customWidth="1"/>
    <col min="12549" max="12549" width="13.5703125" style="848" customWidth="1"/>
    <col min="12550" max="12550" width="11.85546875" style="848" customWidth="1"/>
    <col min="12551" max="12551" width="12" style="848" customWidth="1"/>
    <col min="12552" max="12553" width="13" style="848" customWidth="1"/>
    <col min="12554" max="12554" width="14.140625" style="848" customWidth="1"/>
    <col min="12555" max="12555" width="12" style="848" customWidth="1"/>
    <col min="12556" max="12798" width="9.140625" style="848"/>
    <col min="12799" max="12799" width="14.28515625" style="848" customWidth="1"/>
    <col min="12800" max="12800" width="18.42578125" style="848" customWidth="1"/>
    <col min="12801" max="12801" width="13.5703125" style="848" bestFit="1" customWidth="1"/>
    <col min="12802" max="12802" width="13.5703125" style="848" customWidth="1"/>
    <col min="12803" max="12803" width="10.85546875" style="848" customWidth="1"/>
    <col min="12804" max="12804" width="13.7109375" style="848" customWidth="1"/>
    <col min="12805" max="12805" width="13.5703125" style="848" customWidth="1"/>
    <col min="12806" max="12806" width="11.85546875" style="848" customWidth="1"/>
    <col min="12807" max="12807" width="12" style="848" customWidth="1"/>
    <col min="12808" max="12809" width="13" style="848" customWidth="1"/>
    <col min="12810" max="12810" width="14.140625" style="848" customWidth="1"/>
    <col min="12811" max="12811" width="12" style="848" customWidth="1"/>
    <col min="12812" max="13054" width="9.140625" style="848"/>
    <col min="13055" max="13055" width="14.28515625" style="848" customWidth="1"/>
    <col min="13056" max="13056" width="18.42578125" style="848" customWidth="1"/>
    <col min="13057" max="13057" width="13.5703125" style="848" bestFit="1" customWidth="1"/>
    <col min="13058" max="13058" width="13.5703125" style="848" customWidth="1"/>
    <col min="13059" max="13059" width="10.85546875" style="848" customWidth="1"/>
    <col min="13060" max="13060" width="13.7109375" style="848" customWidth="1"/>
    <col min="13061" max="13061" width="13.5703125" style="848" customWidth="1"/>
    <col min="13062" max="13062" width="11.85546875" style="848" customWidth="1"/>
    <col min="13063" max="13063" width="12" style="848" customWidth="1"/>
    <col min="13064" max="13065" width="13" style="848" customWidth="1"/>
    <col min="13066" max="13066" width="14.140625" style="848" customWidth="1"/>
    <col min="13067" max="13067" width="12" style="848" customWidth="1"/>
    <col min="13068" max="13310" width="9.140625" style="848"/>
    <col min="13311" max="13311" width="14.28515625" style="848" customWidth="1"/>
    <col min="13312" max="13312" width="18.42578125" style="848" customWidth="1"/>
    <col min="13313" max="13313" width="13.5703125" style="848" bestFit="1" customWidth="1"/>
    <col min="13314" max="13314" width="13.5703125" style="848" customWidth="1"/>
    <col min="13315" max="13315" width="10.85546875" style="848" customWidth="1"/>
    <col min="13316" max="13316" width="13.7109375" style="848" customWidth="1"/>
    <col min="13317" max="13317" width="13.5703125" style="848" customWidth="1"/>
    <col min="13318" max="13318" width="11.85546875" style="848" customWidth="1"/>
    <col min="13319" max="13319" width="12" style="848" customWidth="1"/>
    <col min="13320" max="13321" width="13" style="848" customWidth="1"/>
    <col min="13322" max="13322" width="14.140625" style="848" customWidth="1"/>
    <col min="13323" max="13323" width="12" style="848" customWidth="1"/>
    <col min="13324" max="13566" width="9.140625" style="848"/>
    <col min="13567" max="13567" width="14.28515625" style="848" customWidth="1"/>
    <col min="13568" max="13568" width="18.42578125" style="848" customWidth="1"/>
    <col min="13569" max="13569" width="13.5703125" style="848" bestFit="1" customWidth="1"/>
    <col min="13570" max="13570" width="13.5703125" style="848" customWidth="1"/>
    <col min="13571" max="13571" width="10.85546875" style="848" customWidth="1"/>
    <col min="13572" max="13572" width="13.7109375" style="848" customWidth="1"/>
    <col min="13573" max="13573" width="13.5703125" style="848" customWidth="1"/>
    <col min="13574" max="13574" width="11.85546875" style="848" customWidth="1"/>
    <col min="13575" max="13575" width="12" style="848" customWidth="1"/>
    <col min="13576" max="13577" width="13" style="848" customWidth="1"/>
    <col min="13578" max="13578" width="14.140625" style="848" customWidth="1"/>
    <col min="13579" max="13579" width="12" style="848" customWidth="1"/>
    <col min="13580" max="13822" width="9.140625" style="848"/>
    <col min="13823" max="13823" width="14.28515625" style="848" customWidth="1"/>
    <col min="13824" max="13824" width="18.42578125" style="848" customWidth="1"/>
    <col min="13825" max="13825" width="13.5703125" style="848" bestFit="1" customWidth="1"/>
    <col min="13826" max="13826" width="13.5703125" style="848" customWidth="1"/>
    <col min="13827" max="13827" width="10.85546875" style="848" customWidth="1"/>
    <col min="13828" max="13828" width="13.7109375" style="848" customWidth="1"/>
    <col min="13829" max="13829" width="13.5703125" style="848" customWidth="1"/>
    <col min="13830" max="13830" width="11.85546875" style="848" customWidth="1"/>
    <col min="13831" max="13831" width="12" style="848" customWidth="1"/>
    <col min="13832" max="13833" width="13" style="848" customWidth="1"/>
    <col min="13834" max="13834" width="14.140625" style="848" customWidth="1"/>
    <col min="13835" max="13835" width="12" style="848" customWidth="1"/>
    <col min="13836" max="14078" width="9.140625" style="848"/>
    <col min="14079" max="14079" width="14.28515625" style="848" customWidth="1"/>
    <col min="14080" max="14080" width="18.42578125" style="848" customWidth="1"/>
    <col min="14081" max="14081" width="13.5703125" style="848" bestFit="1" customWidth="1"/>
    <col min="14082" max="14082" width="13.5703125" style="848" customWidth="1"/>
    <col min="14083" max="14083" width="10.85546875" style="848" customWidth="1"/>
    <col min="14084" max="14084" width="13.7109375" style="848" customWidth="1"/>
    <col min="14085" max="14085" width="13.5703125" style="848" customWidth="1"/>
    <col min="14086" max="14086" width="11.85546875" style="848" customWidth="1"/>
    <col min="14087" max="14087" width="12" style="848" customWidth="1"/>
    <col min="14088" max="14089" width="13" style="848" customWidth="1"/>
    <col min="14090" max="14090" width="14.140625" style="848" customWidth="1"/>
    <col min="14091" max="14091" width="12" style="848" customWidth="1"/>
    <col min="14092" max="14334" width="9.140625" style="848"/>
    <col min="14335" max="14335" width="14.28515625" style="848" customWidth="1"/>
    <col min="14336" max="14336" width="18.42578125" style="848" customWidth="1"/>
    <col min="14337" max="14337" width="13.5703125" style="848" bestFit="1" customWidth="1"/>
    <col min="14338" max="14338" width="13.5703125" style="848" customWidth="1"/>
    <col min="14339" max="14339" width="10.85546875" style="848" customWidth="1"/>
    <col min="14340" max="14340" width="13.7109375" style="848" customWidth="1"/>
    <col min="14341" max="14341" width="13.5703125" style="848" customWidth="1"/>
    <col min="14342" max="14342" width="11.85546875" style="848" customWidth="1"/>
    <col min="14343" max="14343" width="12" style="848" customWidth="1"/>
    <col min="14344" max="14345" width="13" style="848" customWidth="1"/>
    <col min="14346" max="14346" width="14.140625" style="848" customWidth="1"/>
    <col min="14347" max="14347" width="12" style="848" customWidth="1"/>
    <col min="14348" max="14590" width="9.140625" style="848"/>
    <col min="14591" max="14591" width="14.28515625" style="848" customWidth="1"/>
    <col min="14592" max="14592" width="18.42578125" style="848" customWidth="1"/>
    <col min="14593" max="14593" width="13.5703125" style="848" bestFit="1" customWidth="1"/>
    <col min="14594" max="14594" width="13.5703125" style="848" customWidth="1"/>
    <col min="14595" max="14595" width="10.85546875" style="848" customWidth="1"/>
    <col min="14596" max="14596" width="13.7109375" style="848" customWidth="1"/>
    <col min="14597" max="14597" width="13.5703125" style="848" customWidth="1"/>
    <col min="14598" max="14598" width="11.85546875" style="848" customWidth="1"/>
    <col min="14599" max="14599" width="12" style="848" customWidth="1"/>
    <col min="14600" max="14601" width="13" style="848" customWidth="1"/>
    <col min="14602" max="14602" width="14.140625" style="848" customWidth="1"/>
    <col min="14603" max="14603" width="12" style="848" customWidth="1"/>
    <col min="14604" max="14846" width="9.140625" style="848"/>
    <col min="14847" max="14847" width="14.28515625" style="848" customWidth="1"/>
    <col min="14848" max="14848" width="18.42578125" style="848" customWidth="1"/>
    <col min="14849" max="14849" width="13.5703125" style="848" bestFit="1" customWidth="1"/>
    <col min="14850" max="14850" width="13.5703125" style="848" customWidth="1"/>
    <col min="14851" max="14851" width="10.85546875" style="848" customWidth="1"/>
    <col min="14852" max="14852" width="13.7109375" style="848" customWidth="1"/>
    <col min="14853" max="14853" width="13.5703125" style="848" customWidth="1"/>
    <col min="14854" max="14854" width="11.85546875" style="848" customWidth="1"/>
    <col min="14855" max="14855" width="12" style="848" customWidth="1"/>
    <col min="14856" max="14857" width="13" style="848" customWidth="1"/>
    <col min="14858" max="14858" width="14.140625" style="848" customWidth="1"/>
    <col min="14859" max="14859" width="12" style="848" customWidth="1"/>
    <col min="14860" max="15102" width="9.140625" style="848"/>
    <col min="15103" max="15103" width="14.28515625" style="848" customWidth="1"/>
    <col min="15104" max="15104" width="18.42578125" style="848" customWidth="1"/>
    <col min="15105" max="15105" width="13.5703125" style="848" bestFit="1" customWidth="1"/>
    <col min="15106" max="15106" width="13.5703125" style="848" customWidth="1"/>
    <col min="15107" max="15107" width="10.85546875" style="848" customWidth="1"/>
    <col min="15108" max="15108" width="13.7109375" style="848" customWidth="1"/>
    <col min="15109" max="15109" width="13.5703125" style="848" customWidth="1"/>
    <col min="15110" max="15110" width="11.85546875" style="848" customWidth="1"/>
    <col min="15111" max="15111" width="12" style="848" customWidth="1"/>
    <col min="15112" max="15113" width="13" style="848" customWidth="1"/>
    <col min="15114" max="15114" width="14.140625" style="848" customWidth="1"/>
    <col min="15115" max="15115" width="12" style="848" customWidth="1"/>
    <col min="15116" max="15358" width="9.140625" style="848"/>
    <col min="15359" max="15359" width="14.28515625" style="848" customWidth="1"/>
    <col min="15360" max="15360" width="18.42578125" style="848" customWidth="1"/>
    <col min="15361" max="15361" width="13.5703125" style="848" bestFit="1" customWidth="1"/>
    <col min="15362" max="15362" width="13.5703125" style="848" customWidth="1"/>
    <col min="15363" max="15363" width="10.85546875" style="848" customWidth="1"/>
    <col min="15364" max="15364" width="13.7109375" style="848" customWidth="1"/>
    <col min="15365" max="15365" width="13.5703125" style="848" customWidth="1"/>
    <col min="15366" max="15366" width="11.85546875" style="848" customWidth="1"/>
    <col min="15367" max="15367" width="12" style="848" customWidth="1"/>
    <col min="15368" max="15369" width="13" style="848" customWidth="1"/>
    <col min="15370" max="15370" width="14.140625" style="848" customWidth="1"/>
    <col min="15371" max="15371" width="12" style="848" customWidth="1"/>
    <col min="15372" max="15614" width="9.140625" style="848"/>
    <col min="15615" max="15615" width="14.28515625" style="848" customWidth="1"/>
    <col min="15616" max="15616" width="18.42578125" style="848" customWidth="1"/>
    <col min="15617" max="15617" width="13.5703125" style="848" bestFit="1" customWidth="1"/>
    <col min="15618" max="15618" width="13.5703125" style="848" customWidth="1"/>
    <col min="15619" max="15619" width="10.85546875" style="848" customWidth="1"/>
    <col min="15620" max="15620" width="13.7109375" style="848" customWidth="1"/>
    <col min="15621" max="15621" width="13.5703125" style="848" customWidth="1"/>
    <col min="15622" max="15622" width="11.85546875" style="848" customWidth="1"/>
    <col min="15623" max="15623" width="12" style="848" customWidth="1"/>
    <col min="15624" max="15625" width="13" style="848" customWidth="1"/>
    <col min="15626" max="15626" width="14.140625" style="848" customWidth="1"/>
    <col min="15627" max="15627" width="12" style="848" customWidth="1"/>
    <col min="15628" max="15870" width="9.140625" style="848"/>
    <col min="15871" max="15871" width="14.28515625" style="848" customWidth="1"/>
    <col min="15872" max="15872" width="18.42578125" style="848" customWidth="1"/>
    <col min="15873" max="15873" width="13.5703125" style="848" bestFit="1" customWidth="1"/>
    <col min="15874" max="15874" width="13.5703125" style="848" customWidth="1"/>
    <col min="15875" max="15875" width="10.85546875" style="848" customWidth="1"/>
    <col min="15876" max="15876" width="13.7109375" style="848" customWidth="1"/>
    <col min="15877" max="15877" width="13.5703125" style="848" customWidth="1"/>
    <col min="15878" max="15878" width="11.85546875" style="848" customWidth="1"/>
    <col min="15879" max="15879" width="12" style="848" customWidth="1"/>
    <col min="15880" max="15881" width="13" style="848" customWidth="1"/>
    <col min="15882" max="15882" width="14.140625" style="848" customWidth="1"/>
    <col min="15883" max="15883" width="12" style="848" customWidth="1"/>
    <col min="15884" max="16126" width="9.140625" style="848"/>
    <col min="16127" max="16127" width="14.28515625" style="848" customWidth="1"/>
    <col min="16128" max="16128" width="18.42578125" style="848" customWidth="1"/>
    <col min="16129" max="16129" width="13.5703125" style="848" bestFit="1" customWidth="1"/>
    <col min="16130" max="16130" width="13.5703125" style="848" customWidth="1"/>
    <col min="16131" max="16131" width="10.85546875" style="848" customWidth="1"/>
    <col min="16132" max="16132" width="13.7109375" style="848" customWidth="1"/>
    <col min="16133" max="16133" width="13.5703125" style="848" customWidth="1"/>
    <col min="16134" max="16134" width="11.85546875" style="848" customWidth="1"/>
    <col min="16135" max="16135" width="12" style="848" customWidth="1"/>
    <col min="16136" max="16137" width="13" style="848" customWidth="1"/>
    <col min="16138" max="16138" width="14.140625" style="848" customWidth="1"/>
    <col min="16139" max="16139" width="12" style="848" customWidth="1"/>
    <col min="16140" max="16384" width="9.140625" style="848"/>
  </cols>
  <sheetData>
    <row r="1" spans="1:17" x14ac:dyDescent="0.2">
      <c r="B1" s="944" t="s">
        <v>341</v>
      </c>
      <c r="C1" s="944"/>
      <c r="D1" s="944"/>
      <c r="E1" s="944"/>
      <c r="F1" s="944"/>
      <c r="G1" s="944"/>
      <c r="H1" s="944"/>
      <c r="I1" s="944"/>
      <c r="J1" s="944"/>
      <c r="K1" s="944"/>
      <c r="L1" s="944"/>
      <c r="M1" s="944"/>
    </row>
    <row r="2" spans="1:17" x14ac:dyDescent="0.2">
      <c r="B2" s="945" t="s">
        <v>1</v>
      </c>
      <c r="C2" s="945"/>
      <c r="D2" s="945"/>
      <c r="E2" s="945"/>
      <c r="F2" s="945"/>
      <c r="G2" s="945"/>
      <c r="H2" s="945"/>
      <c r="I2" s="945"/>
      <c r="J2" s="945"/>
      <c r="K2" s="945"/>
      <c r="L2" s="945"/>
      <c r="M2" s="945"/>
    </row>
    <row r="3" spans="1:17" x14ac:dyDescent="0.2">
      <c r="B3" s="946" t="s">
        <v>340</v>
      </c>
      <c r="C3" s="946"/>
      <c r="D3" s="946"/>
      <c r="E3" s="946"/>
      <c r="F3" s="946"/>
      <c r="G3" s="946"/>
      <c r="H3" s="946"/>
      <c r="I3" s="946"/>
      <c r="J3" s="946"/>
      <c r="K3" s="946"/>
      <c r="L3" s="946"/>
      <c r="M3" s="946"/>
    </row>
    <row r="4" spans="1:17" x14ac:dyDescent="0.2">
      <c r="B4" s="945" t="s">
        <v>3</v>
      </c>
      <c r="C4" s="945"/>
      <c r="D4" s="945"/>
      <c r="E4" s="945"/>
      <c r="F4" s="945"/>
      <c r="G4" s="945"/>
      <c r="H4" s="945"/>
      <c r="I4" s="945"/>
      <c r="J4" s="945"/>
      <c r="K4" s="945"/>
      <c r="L4" s="945"/>
      <c r="M4" s="945"/>
    </row>
    <row r="5" spans="1:17" x14ac:dyDescent="0.2">
      <c r="A5" s="788"/>
      <c r="B5" s="945" t="s">
        <v>4</v>
      </c>
      <c r="C5" s="945"/>
      <c r="D5" s="945"/>
      <c r="E5" s="945"/>
      <c r="F5" s="945"/>
      <c r="G5" s="945"/>
      <c r="H5" s="945"/>
      <c r="I5" s="945"/>
      <c r="J5" s="945"/>
      <c r="K5" s="945"/>
      <c r="L5" s="945"/>
      <c r="M5" s="945"/>
      <c r="N5" s="788"/>
      <c r="O5" s="788"/>
      <c r="P5" s="788"/>
      <c r="Q5" s="788"/>
    </row>
    <row r="6" spans="1:17" ht="8.1" customHeight="1" x14ac:dyDescent="0.2">
      <c r="B6" s="787"/>
      <c r="C6" s="787"/>
      <c r="D6" s="787"/>
      <c r="E6" s="853"/>
      <c r="F6" s="857"/>
      <c r="G6" s="857"/>
      <c r="H6" s="853"/>
      <c r="I6" s="855"/>
      <c r="J6" s="855"/>
    </row>
    <row r="7" spans="1:17" ht="25.5" x14ac:dyDescent="0.2">
      <c r="C7" s="793" t="s">
        <v>5</v>
      </c>
      <c r="D7" s="793" t="s">
        <v>6</v>
      </c>
      <c r="E7" s="794" t="s">
        <v>7</v>
      </c>
      <c r="F7" s="795" t="s">
        <v>8</v>
      </c>
      <c r="G7" s="795" t="s">
        <v>9</v>
      </c>
      <c r="H7" s="794" t="s">
        <v>10</v>
      </c>
      <c r="I7" s="796" t="s">
        <v>11</v>
      </c>
      <c r="J7" s="797" t="s">
        <v>12</v>
      </c>
      <c r="K7" s="795" t="s">
        <v>13</v>
      </c>
      <c r="L7" s="798" t="s">
        <v>14</v>
      </c>
      <c r="M7" s="799" t="s">
        <v>15</v>
      </c>
    </row>
    <row r="8" spans="1:17" x14ac:dyDescent="0.2">
      <c r="A8" s="800" t="s">
        <v>16</v>
      </c>
      <c r="B8" s="801"/>
      <c r="C8" s="802">
        <v>187167</v>
      </c>
      <c r="D8" s="802">
        <v>169611.51921999978</v>
      </c>
      <c r="E8" s="803">
        <v>1.1035040595163195</v>
      </c>
      <c r="F8" s="804">
        <v>26987.853062999999</v>
      </c>
      <c r="G8" s="804">
        <v>28356.243832814645</v>
      </c>
      <c r="H8" s="803">
        <v>0.95174287617631825</v>
      </c>
      <c r="I8" s="805">
        <v>4462534.0502800699</v>
      </c>
      <c r="J8" s="806">
        <v>1</v>
      </c>
      <c r="K8" s="804">
        <v>1200463.9490797664</v>
      </c>
      <c r="L8" s="806">
        <v>1</v>
      </c>
      <c r="M8" s="807">
        <v>1</v>
      </c>
    </row>
    <row r="9" spans="1:17" x14ac:dyDescent="0.2">
      <c r="C9" s="808"/>
      <c r="D9" s="808"/>
      <c r="E9" s="809"/>
      <c r="F9" s="810"/>
      <c r="G9" s="810"/>
      <c r="H9" s="809"/>
      <c r="I9" s="811"/>
      <c r="J9" s="812" t="s">
        <v>64</v>
      </c>
      <c r="K9" s="813"/>
      <c r="L9" s="809" t="s">
        <v>64</v>
      </c>
      <c r="M9" s="814" t="s">
        <v>64</v>
      </c>
    </row>
    <row r="10" spans="1:17" x14ac:dyDescent="0.2">
      <c r="A10" s="787" t="s">
        <v>68</v>
      </c>
      <c r="B10" s="815" t="s">
        <v>134</v>
      </c>
      <c r="C10" s="816">
        <v>2829</v>
      </c>
      <c r="D10" s="816">
        <v>2121.521470000022</v>
      </c>
      <c r="E10" s="817">
        <v>1.3334769598159997</v>
      </c>
      <c r="F10" s="818">
        <v>511.30583200000001</v>
      </c>
      <c r="G10" s="818">
        <v>589.05887439483206</v>
      </c>
      <c r="H10" s="817">
        <v>0.86800463285658602</v>
      </c>
      <c r="I10" s="819">
        <v>668436.40127000085</v>
      </c>
      <c r="J10" s="820">
        <v>0.14978852681875887</v>
      </c>
      <c r="K10" s="818">
        <v>187536.7379061665</v>
      </c>
      <c r="L10" s="817">
        <v>0.15622021640043884</v>
      </c>
      <c r="M10" s="821">
        <v>2.077351562738209E-2</v>
      </c>
      <c r="P10" s="856"/>
    </row>
    <row r="11" spans="1:17" x14ac:dyDescent="0.2">
      <c r="B11" s="822" t="s">
        <v>29</v>
      </c>
      <c r="C11" s="823">
        <v>27272</v>
      </c>
      <c r="D11" s="823">
        <v>21145.291580000012</v>
      </c>
      <c r="E11" s="814">
        <v>1.2897433878752873</v>
      </c>
      <c r="F11" s="824">
        <v>5482.2634350000008</v>
      </c>
      <c r="G11" s="824">
        <v>5622.8658321763623</v>
      </c>
      <c r="H11" s="814">
        <v>0.97499453101445588</v>
      </c>
      <c r="I11" s="825">
        <v>1869041.5150599901</v>
      </c>
      <c r="J11" s="826">
        <v>0.41882963670443896</v>
      </c>
      <c r="K11" s="824">
        <v>561674.51766954502</v>
      </c>
      <c r="L11" s="814">
        <v>0.4678812038463171</v>
      </c>
      <c r="M11" s="827">
        <v>0.19829374670806799</v>
      </c>
      <c r="P11" s="856"/>
    </row>
    <row r="12" spans="1:17" x14ac:dyDescent="0.2">
      <c r="B12" s="822" t="s">
        <v>69</v>
      </c>
      <c r="C12" s="823">
        <v>94723</v>
      </c>
      <c r="D12" s="823">
        <v>84724.108149999869</v>
      </c>
      <c r="E12" s="814">
        <v>1.1180170800062903</v>
      </c>
      <c r="F12" s="824">
        <v>14734.631636000002</v>
      </c>
      <c r="G12" s="824">
        <v>15312.881361263255</v>
      </c>
      <c r="H12" s="814">
        <v>0.96223769311463214</v>
      </c>
      <c r="I12" s="825">
        <v>1527880.810999996</v>
      </c>
      <c r="J12" s="826">
        <v>0.34237964210135402</v>
      </c>
      <c r="K12" s="824">
        <v>401717.72279254999</v>
      </c>
      <c r="L12" s="814">
        <v>0.33463539084242616</v>
      </c>
      <c r="M12" s="827">
        <v>0.54001797457894463</v>
      </c>
      <c r="P12" s="856"/>
    </row>
    <row r="13" spans="1:17" x14ac:dyDescent="0.2">
      <c r="B13" s="828" t="s">
        <v>70</v>
      </c>
      <c r="C13" s="829">
        <v>62343</v>
      </c>
      <c r="D13" s="829">
        <v>61620.598019999976</v>
      </c>
      <c r="E13" s="830">
        <v>1.0117233847643861</v>
      </c>
      <c r="F13" s="831">
        <v>6259.6521599999996</v>
      </c>
      <c r="G13" s="831">
        <v>6831.4377649803082</v>
      </c>
      <c r="H13" s="830">
        <v>0.91630083964002018</v>
      </c>
      <c r="I13" s="832">
        <v>397175.32295000041</v>
      </c>
      <c r="J13" s="833">
        <v>8.9002194375429708E-2</v>
      </c>
      <c r="K13" s="831">
        <v>49534.970711474904</v>
      </c>
      <c r="L13" s="830">
        <v>4.1263188910792926E-2</v>
      </c>
      <c r="M13" s="834">
        <v>0.24091476308560925</v>
      </c>
      <c r="P13" s="856"/>
    </row>
    <row r="14" spans="1:17" x14ac:dyDescent="0.2">
      <c r="B14" s="835"/>
      <c r="C14" s="823"/>
      <c r="D14" s="823"/>
      <c r="E14" s="814"/>
      <c r="F14" s="836"/>
      <c r="G14" s="836"/>
      <c r="H14" s="814"/>
      <c r="I14" s="825"/>
      <c r="J14" s="826"/>
      <c r="K14" s="836"/>
      <c r="L14" s="814"/>
      <c r="M14" s="814"/>
      <c r="P14" s="856"/>
    </row>
    <row r="15" spans="1:17" x14ac:dyDescent="0.2">
      <c r="A15" s="787" t="s">
        <v>31</v>
      </c>
      <c r="B15" s="837" t="s">
        <v>32</v>
      </c>
      <c r="C15" s="816">
        <v>80969</v>
      </c>
      <c r="D15" s="816">
        <v>71640.608459999479</v>
      </c>
      <c r="E15" s="817">
        <v>1.1302109479598994</v>
      </c>
      <c r="F15" s="818">
        <v>13311.771282</v>
      </c>
      <c r="G15" s="818">
        <v>14452.772705509895</v>
      </c>
      <c r="H15" s="817">
        <v>0.92105311231561082</v>
      </c>
      <c r="I15" s="819">
        <v>2067155.0771800291</v>
      </c>
      <c r="J15" s="820">
        <v>0.46322449395098597</v>
      </c>
      <c r="K15" s="818">
        <v>651166.99918282451</v>
      </c>
      <c r="L15" s="817">
        <v>0.54242944961569761</v>
      </c>
      <c r="M15" s="821">
        <v>0.50968572532814582</v>
      </c>
    </row>
    <row r="16" spans="1:17" x14ac:dyDescent="0.2">
      <c r="B16" s="838" t="s">
        <v>33</v>
      </c>
      <c r="C16" s="829">
        <v>106198</v>
      </c>
      <c r="D16" s="829">
        <v>97970.910760001861</v>
      </c>
      <c r="E16" s="830">
        <v>1.0839748163631135</v>
      </c>
      <c r="F16" s="831">
        <v>13676.081781000001</v>
      </c>
      <c r="G16" s="831">
        <v>13903.471127304863</v>
      </c>
      <c r="H16" s="830">
        <v>0.98364513838142942</v>
      </c>
      <c r="I16" s="832">
        <v>2395378.9731000517</v>
      </c>
      <c r="J16" s="833">
        <v>0.53677550604901647</v>
      </c>
      <c r="K16" s="831">
        <v>549296.94989691651</v>
      </c>
      <c r="L16" s="830">
        <v>0.45757055038428129</v>
      </c>
      <c r="M16" s="834">
        <v>0.49031427467185812</v>
      </c>
    </row>
    <row r="17" spans="1:13" x14ac:dyDescent="0.2">
      <c r="B17" s="835"/>
      <c r="C17" s="823"/>
      <c r="D17" s="823"/>
      <c r="E17" s="814"/>
      <c r="F17" s="839"/>
      <c r="G17" s="839"/>
      <c r="H17" s="814"/>
      <c r="I17" s="825"/>
      <c r="J17" s="826"/>
      <c r="K17" s="836"/>
      <c r="L17" s="814"/>
      <c r="M17" s="814"/>
    </row>
    <row r="18" spans="1:13" x14ac:dyDescent="0.2">
      <c r="A18" s="787" t="s">
        <v>34</v>
      </c>
      <c r="B18" s="840" t="s">
        <v>35</v>
      </c>
      <c r="C18" s="816">
        <v>1631</v>
      </c>
      <c r="D18" s="816">
        <v>951.03344000000584</v>
      </c>
      <c r="E18" s="817">
        <v>1.7149764996696542</v>
      </c>
      <c r="F18" s="818">
        <v>287.70318400000002</v>
      </c>
      <c r="G18" s="818">
        <v>259.47654730739993</v>
      </c>
      <c r="H18" s="817">
        <v>1.1087829978682435</v>
      </c>
      <c r="I18" s="819">
        <v>391341.21813000081</v>
      </c>
      <c r="J18" s="820">
        <v>8.7694841926290762E-2</v>
      </c>
      <c r="K18" s="818">
        <v>107169.54902394321</v>
      </c>
      <c r="L18" s="817">
        <v>8.9273442243805512E-2</v>
      </c>
      <c r="M18" s="821">
        <v>9.1505965612810238E-3</v>
      </c>
    </row>
    <row r="19" spans="1:13" x14ac:dyDescent="0.2">
      <c r="B19" s="841" t="s">
        <v>79</v>
      </c>
      <c r="C19" s="823">
        <v>2274</v>
      </c>
      <c r="D19" s="823">
        <v>1417.1410299999984</v>
      </c>
      <c r="E19" s="814">
        <v>1.6046391656587649</v>
      </c>
      <c r="F19" s="824">
        <v>474.68710099999998</v>
      </c>
      <c r="G19" s="824">
        <v>443.93921972166379</v>
      </c>
      <c r="H19" s="814">
        <v>1.0692614662376849</v>
      </c>
      <c r="I19" s="825">
        <v>349138.68218000373</v>
      </c>
      <c r="J19" s="826">
        <v>7.8237763173614708E-2</v>
      </c>
      <c r="K19" s="824">
        <v>106880.20613706626</v>
      </c>
      <c r="L19" s="814">
        <v>8.9032416357856373E-2</v>
      </c>
      <c r="M19" s="827">
        <v>1.565578369050152E-2</v>
      </c>
    </row>
    <row r="20" spans="1:13" x14ac:dyDescent="0.2">
      <c r="B20" s="841" t="s">
        <v>80</v>
      </c>
      <c r="C20" s="823">
        <v>2540</v>
      </c>
      <c r="D20" s="823">
        <v>1843.770210000014</v>
      </c>
      <c r="E20" s="814">
        <v>1.37761201814839</v>
      </c>
      <c r="F20" s="824">
        <v>658.66814399999998</v>
      </c>
      <c r="G20" s="824">
        <v>726.66363010858424</v>
      </c>
      <c r="H20" s="814">
        <v>0.90642783911116642</v>
      </c>
      <c r="I20" s="825">
        <v>301345.50333000004</v>
      </c>
      <c r="J20" s="826">
        <v>6.7527888848509174E-2</v>
      </c>
      <c r="K20" s="824">
        <v>109706.26678712168</v>
      </c>
      <c r="L20" s="814">
        <v>9.1386556731852434E-2</v>
      </c>
      <c r="M20" s="827">
        <v>2.5626230130933934E-2</v>
      </c>
    </row>
    <row r="21" spans="1:13" x14ac:dyDescent="0.2">
      <c r="B21" s="841" t="s">
        <v>36</v>
      </c>
      <c r="C21" s="823">
        <v>5979</v>
      </c>
      <c r="D21" s="823">
        <v>4739.8528400000105</v>
      </c>
      <c r="E21" s="814">
        <v>1.2614315679893529</v>
      </c>
      <c r="F21" s="824">
        <v>2346.3243600000001</v>
      </c>
      <c r="G21" s="824">
        <v>2788.4278584086951</v>
      </c>
      <c r="H21" s="814">
        <v>0.84145062348466304</v>
      </c>
      <c r="I21" s="825">
        <v>509142.5233400017</v>
      </c>
      <c r="J21" s="826">
        <v>0.11409269209005761</v>
      </c>
      <c r="K21" s="824">
        <v>237482.56817053611</v>
      </c>
      <c r="L21" s="814">
        <v>0.19782565594958676</v>
      </c>
      <c r="M21" s="827">
        <v>9.8335586153404694E-2</v>
      </c>
    </row>
    <row r="22" spans="1:13" x14ac:dyDescent="0.2">
      <c r="B22" s="841" t="s">
        <v>37</v>
      </c>
      <c r="C22" s="823">
        <v>26935</v>
      </c>
      <c r="D22" s="823">
        <v>23115.403439999904</v>
      </c>
      <c r="E22" s="814">
        <v>1.1652403156152793</v>
      </c>
      <c r="F22" s="824">
        <v>10867.077949</v>
      </c>
      <c r="G22" s="824">
        <v>11925.163585049293</v>
      </c>
      <c r="H22" s="814">
        <v>0.91127286191899071</v>
      </c>
      <c r="I22" s="825">
        <v>1141129.6746099943</v>
      </c>
      <c r="J22" s="826">
        <v>0.25571338207231753</v>
      </c>
      <c r="K22" s="824">
        <v>450172.29787973885</v>
      </c>
      <c r="L22" s="814">
        <v>0.37499859802106106</v>
      </c>
      <c r="M22" s="827">
        <v>0.42054806889652846</v>
      </c>
    </row>
    <row r="23" spans="1:13" x14ac:dyDescent="0.2">
      <c r="B23" s="841" t="s">
        <v>38</v>
      </c>
      <c r="C23" s="823">
        <v>34143</v>
      </c>
      <c r="D23" s="823">
        <v>29701.637890000005</v>
      </c>
      <c r="E23" s="814">
        <v>1.1495325653907902</v>
      </c>
      <c r="F23" s="824">
        <v>5617.4183229999999</v>
      </c>
      <c r="G23" s="824">
        <v>5643.3944470491633</v>
      </c>
      <c r="H23" s="814">
        <v>0.99539707452794723</v>
      </c>
      <c r="I23" s="825">
        <v>685318.65729999659</v>
      </c>
      <c r="J23" s="826">
        <v>0.1535716365586019</v>
      </c>
      <c r="K23" s="824">
        <v>118051.50272315161</v>
      </c>
      <c r="L23" s="814">
        <v>9.8338232325631908E-2</v>
      </c>
      <c r="M23" s="827">
        <v>0.19901770066310645</v>
      </c>
    </row>
    <row r="24" spans="1:13" x14ac:dyDescent="0.2">
      <c r="B24" s="842" t="s">
        <v>39</v>
      </c>
      <c r="C24" s="823">
        <v>48630</v>
      </c>
      <c r="D24" s="823">
        <v>44847.053389999972</v>
      </c>
      <c r="E24" s="814">
        <v>1.0843521775467093</v>
      </c>
      <c r="F24" s="824">
        <v>3701.139784</v>
      </c>
      <c r="G24" s="824">
        <v>3634.5763932839022</v>
      </c>
      <c r="H24" s="814">
        <v>1.0183139335959746</v>
      </c>
      <c r="I24" s="825">
        <v>601003.60627000057</v>
      </c>
      <c r="J24" s="826">
        <v>0.13467765164330375</v>
      </c>
      <c r="K24" s="824">
        <v>47760.140490756923</v>
      </c>
      <c r="L24" s="814">
        <v>3.9784735332842082E-2</v>
      </c>
      <c r="M24" s="827">
        <v>0.12817552334198326</v>
      </c>
    </row>
    <row r="25" spans="1:13" x14ac:dyDescent="0.2">
      <c r="B25" s="842" t="s">
        <v>40</v>
      </c>
      <c r="C25" s="823">
        <v>45135</v>
      </c>
      <c r="D25" s="823">
        <v>42517.349040000052</v>
      </c>
      <c r="E25" s="814">
        <v>1.0615666550032854</v>
      </c>
      <c r="F25" s="824">
        <v>2374.678105</v>
      </c>
      <c r="G25" s="824">
        <v>2213.6139287149458</v>
      </c>
      <c r="H25" s="814">
        <v>1.0727607349211774</v>
      </c>
      <c r="I25" s="825">
        <v>369220.39823999867</v>
      </c>
      <c r="J25" s="826">
        <v>8.2737833275877484E-2</v>
      </c>
      <c r="K25" s="824">
        <v>19240.280839774896</v>
      </c>
      <c r="L25" s="814">
        <v>1.6027370796535639E-2</v>
      </c>
      <c r="M25" s="827">
        <v>7.8064427071729767E-2</v>
      </c>
    </row>
    <row r="26" spans="1:13" x14ac:dyDescent="0.2">
      <c r="B26" s="838" t="s">
        <v>168</v>
      </c>
      <c r="C26" s="829">
        <v>19900</v>
      </c>
      <c r="D26" s="829">
        <v>20478.277940000007</v>
      </c>
      <c r="E26" s="830">
        <v>0.9717613980191927</v>
      </c>
      <c r="F26" s="831">
        <v>660.156113</v>
      </c>
      <c r="G26" s="831">
        <v>720.98822317108113</v>
      </c>
      <c r="H26" s="830">
        <v>0.9156267630786995</v>
      </c>
      <c r="I26" s="832">
        <v>114893.78688000007</v>
      </c>
      <c r="J26" s="833">
        <v>2.5746310411410598E-2</v>
      </c>
      <c r="K26" s="831">
        <v>4001.1370276498646</v>
      </c>
      <c r="L26" s="830">
        <v>3.3329922408057286E-3</v>
      </c>
      <c r="M26" s="834">
        <v>2.5426083490533862E-2</v>
      </c>
    </row>
    <row r="27" spans="1:13" x14ac:dyDescent="0.2">
      <c r="B27" s="835"/>
      <c r="C27" s="823"/>
      <c r="D27" s="823"/>
      <c r="E27" s="814"/>
      <c r="F27" s="839"/>
      <c r="G27" s="839"/>
      <c r="H27" s="814"/>
      <c r="I27" s="825"/>
      <c r="J27" s="826"/>
      <c r="K27" s="836"/>
      <c r="L27" s="814"/>
      <c r="M27" s="814"/>
    </row>
    <row r="28" spans="1:13" x14ac:dyDescent="0.2">
      <c r="A28" s="787" t="s">
        <v>41</v>
      </c>
      <c r="B28" s="843" t="s">
        <v>42</v>
      </c>
      <c r="C28" s="816">
        <v>60044</v>
      </c>
      <c r="D28" s="816">
        <v>50832.37263000002</v>
      </c>
      <c r="E28" s="817">
        <v>1.1812157665165428</v>
      </c>
      <c r="F28" s="818">
        <v>262.77917200000002</v>
      </c>
      <c r="G28" s="818">
        <v>218.28310207927018</v>
      </c>
      <c r="H28" s="817">
        <v>1.2038456916585827</v>
      </c>
      <c r="I28" s="819">
        <v>664324.12417000032</v>
      </c>
      <c r="J28" s="820">
        <v>0.1488670151723116</v>
      </c>
      <c r="K28" s="818">
        <v>3109.7219934836153</v>
      </c>
      <c r="L28" s="817">
        <v>2.5904334702157605E-3</v>
      </c>
      <c r="M28" s="821">
        <v>7.697884930255354E-3</v>
      </c>
    </row>
    <row r="29" spans="1:13" x14ac:dyDescent="0.2">
      <c r="B29" s="844" t="s">
        <v>43</v>
      </c>
      <c r="C29" s="823">
        <v>39239</v>
      </c>
      <c r="D29" s="823">
        <v>34617.026559999795</v>
      </c>
      <c r="E29" s="814">
        <v>1.1335173438998059</v>
      </c>
      <c r="F29" s="824">
        <v>545.33443799999998</v>
      </c>
      <c r="G29" s="824">
        <v>487.73651297913091</v>
      </c>
      <c r="H29" s="814">
        <v>1.1180922967383693</v>
      </c>
      <c r="I29" s="825">
        <v>668241.95733999845</v>
      </c>
      <c r="J29" s="826">
        <v>0.14974495428176271</v>
      </c>
      <c r="K29" s="824">
        <v>9378.4200232308303</v>
      </c>
      <c r="L29" s="814">
        <v>7.8123295834248074E-3</v>
      </c>
      <c r="M29" s="827">
        <v>1.7200321588951371E-2</v>
      </c>
    </row>
    <row r="30" spans="1:13" x14ac:dyDescent="0.2">
      <c r="B30" s="844" t="s">
        <v>44</v>
      </c>
      <c r="C30" s="823">
        <v>24887</v>
      </c>
      <c r="D30" s="823">
        <v>22472.340999999989</v>
      </c>
      <c r="E30" s="814">
        <v>1.1074502651948905</v>
      </c>
      <c r="F30" s="824">
        <v>781.29146000000003</v>
      </c>
      <c r="G30" s="824">
        <v>709.96876327817643</v>
      </c>
      <c r="H30" s="814">
        <v>1.1004589221538446</v>
      </c>
      <c r="I30" s="825">
        <v>565549.57339000015</v>
      </c>
      <c r="J30" s="826">
        <v>0.12673283094714002</v>
      </c>
      <c r="K30" s="824">
        <v>17192.094923994689</v>
      </c>
      <c r="L30" s="814">
        <v>1.4321208843608796E-2</v>
      </c>
      <c r="M30" s="827">
        <v>2.5037475607279851E-2</v>
      </c>
    </row>
    <row r="31" spans="1:13" x14ac:dyDescent="0.2">
      <c r="B31" s="844" t="s">
        <v>45</v>
      </c>
      <c r="C31" s="823">
        <v>21737</v>
      </c>
      <c r="D31" s="823">
        <v>20254.95750000003</v>
      </c>
      <c r="E31" s="814">
        <v>1.0731693710046031</v>
      </c>
      <c r="F31" s="824">
        <v>1346.2534599999999</v>
      </c>
      <c r="G31" s="824">
        <v>1267.8029599038609</v>
      </c>
      <c r="H31" s="814">
        <v>1.0618790952358148</v>
      </c>
      <c r="I31" s="825">
        <v>644961.8886699999</v>
      </c>
      <c r="J31" s="826">
        <v>0.14452817197653023</v>
      </c>
      <c r="K31" s="824">
        <v>38807.548835444715</v>
      </c>
      <c r="L31" s="814">
        <v>3.2327125579400547E-2</v>
      </c>
      <c r="M31" s="827">
        <v>4.4709834186032901E-2</v>
      </c>
    </row>
    <row r="32" spans="1:13" x14ac:dyDescent="0.2">
      <c r="B32" s="844" t="s">
        <v>46</v>
      </c>
      <c r="C32" s="823">
        <v>23086</v>
      </c>
      <c r="D32" s="823">
        <v>22730.153449999816</v>
      </c>
      <c r="E32" s="814">
        <v>1.0156552638671337</v>
      </c>
      <c r="F32" s="824">
        <v>3114.4934640000001</v>
      </c>
      <c r="G32" s="824">
        <v>3085.7683053130218</v>
      </c>
      <c r="H32" s="814">
        <v>1.0093089162389541</v>
      </c>
      <c r="I32" s="825">
        <v>1072037.2387700058</v>
      </c>
      <c r="J32" s="826">
        <v>0.24023060142313635</v>
      </c>
      <c r="K32" s="824">
        <v>138919.44622000968</v>
      </c>
      <c r="L32" s="814">
        <v>0.11572146446088652</v>
      </c>
      <c r="M32" s="827">
        <v>0.1088214759157235</v>
      </c>
    </row>
    <row r="33" spans="1:13" x14ac:dyDescent="0.2">
      <c r="B33" s="844" t="s">
        <v>47</v>
      </c>
      <c r="C33" s="823">
        <v>7860</v>
      </c>
      <c r="D33" s="823">
        <v>7978.4339399999762</v>
      </c>
      <c r="E33" s="814">
        <v>0.98515574097741088</v>
      </c>
      <c r="F33" s="824">
        <v>2503.1014530000002</v>
      </c>
      <c r="G33" s="824">
        <v>2535.6773878237423</v>
      </c>
      <c r="H33" s="814">
        <v>0.98715296552307052</v>
      </c>
      <c r="I33" s="825">
        <v>376924.03353000083</v>
      </c>
      <c r="J33" s="826">
        <v>8.4464124930619847E-2</v>
      </c>
      <c r="K33" s="824">
        <v>114755.54743752388</v>
      </c>
      <c r="L33" s="814">
        <v>9.5592664424026613E-2</v>
      </c>
      <c r="M33" s="827">
        <v>8.942218873465127E-2</v>
      </c>
    </row>
    <row r="34" spans="1:13" x14ac:dyDescent="0.2">
      <c r="B34" s="844" t="s">
        <v>48</v>
      </c>
      <c r="C34" s="823">
        <v>4656</v>
      </c>
      <c r="D34" s="823">
        <v>4717.3680999999924</v>
      </c>
      <c r="E34" s="814">
        <v>0.98699103001947364</v>
      </c>
      <c r="F34" s="824">
        <v>2836.0478520000001</v>
      </c>
      <c r="G34" s="824">
        <v>2877.3620335753985</v>
      </c>
      <c r="H34" s="814">
        <v>0.985641646378415</v>
      </c>
      <c r="I34" s="825">
        <v>208578.5825000004</v>
      </c>
      <c r="J34" s="826">
        <v>4.6739941958966108E-2</v>
      </c>
      <c r="K34" s="824">
        <v>123264.47814421664</v>
      </c>
      <c r="L34" s="814">
        <v>0.10268069960677026</v>
      </c>
      <c r="M34" s="827">
        <v>0.1014719033501057</v>
      </c>
    </row>
    <row r="35" spans="1:13" x14ac:dyDescent="0.2">
      <c r="B35" s="844" t="s">
        <v>49</v>
      </c>
      <c r="C35" s="823">
        <v>3735</v>
      </c>
      <c r="D35" s="823">
        <v>3922.6519600000224</v>
      </c>
      <c r="E35" s="814">
        <v>0.95216196544747211</v>
      </c>
      <c r="F35" s="824">
        <v>4991.9133940000002</v>
      </c>
      <c r="G35" s="824">
        <v>5270.4267294226947</v>
      </c>
      <c r="H35" s="814">
        <v>0.94715544874803681</v>
      </c>
      <c r="I35" s="825">
        <v>171034.86717999986</v>
      </c>
      <c r="J35" s="826">
        <v>3.8326848658838952E-2</v>
      </c>
      <c r="K35" s="824">
        <v>226097.81910892832</v>
      </c>
      <c r="L35" s="814">
        <v>0.18834203166388044</v>
      </c>
      <c r="M35" s="827">
        <v>0.18586476969575244</v>
      </c>
    </row>
    <row r="36" spans="1:13" x14ac:dyDescent="0.2">
      <c r="B36" s="844" t="s">
        <v>50</v>
      </c>
      <c r="C36" s="823">
        <v>920</v>
      </c>
      <c r="D36" s="823">
        <v>943.84375999999861</v>
      </c>
      <c r="E36" s="814">
        <v>0.97473759851948516</v>
      </c>
      <c r="F36" s="824">
        <v>2987.9714949999998</v>
      </c>
      <c r="G36" s="824">
        <v>3068.8047199277271</v>
      </c>
      <c r="H36" s="814">
        <v>0.97365970392223877</v>
      </c>
      <c r="I36" s="825">
        <v>40360.704359999901</v>
      </c>
      <c r="J36" s="826">
        <v>9.0443465316453666E-3</v>
      </c>
      <c r="K36" s="824">
        <v>131313.96236943256</v>
      </c>
      <c r="L36" s="814">
        <v>0.10938601069202723</v>
      </c>
      <c r="M36" s="827">
        <v>0.10822324487055016</v>
      </c>
    </row>
    <row r="37" spans="1:13" x14ac:dyDescent="0.2">
      <c r="B37" s="842" t="s">
        <v>51</v>
      </c>
      <c r="C37" s="823">
        <v>725</v>
      </c>
      <c r="D37" s="823">
        <v>810.59714000000406</v>
      </c>
      <c r="E37" s="814">
        <v>0.89440236613713731</v>
      </c>
      <c r="F37" s="824">
        <v>4100.732121</v>
      </c>
      <c r="G37" s="824">
        <v>4622.307107287982</v>
      </c>
      <c r="H37" s="814">
        <v>0.88716133000647757</v>
      </c>
      <c r="I37" s="825">
        <v>34507.170930000022</v>
      </c>
      <c r="J37" s="826">
        <v>7.7326403655865305E-3</v>
      </c>
      <c r="K37" s="824">
        <v>197243.56446105457</v>
      </c>
      <c r="L37" s="814">
        <v>0.16430611232620071</v>
      </c>
      <c r="M37" s="827">
        <v>0.16300844126396311</v>
      </c>
    </row>
    <row r="38" spans="1:13" x14ac:dyDescent="0.2">
      <c r="B38" s="838" t="s">
        <v>52</v>
      </c>
      <c r="C38" s="829">
        <v>278</v>
      </c>
      <c r="D38" s="829">
        <v>331.77317999999985</v>
      </c>
      <c r="E38" s="830">
        <v>0.83792185974767497</v>
      </c>
      <c r="F38" s="831">
        <v>3517.9347539999999</v>
      </c>
      <c r="G38" s="831">
        <v>4212.1062112237732</v>
      </c>
      <c r="H38" s="830">
        <v>0.835196117473474</v>
      </c>
      <c r="I38" s="832">
        <v>16013.909440000016</v>
      </c>
      <c r="J38" s="833">
        <v>3.5885237534478819E-3</v>
      </c>
      <c r="K38" s="831">
        <v>200381.34556241921</v>
      </c>
      <c r="L38" s="830">
        <v>0.16691991934953526</v>
      </c>
      <c r="M38" s="834">
        <v>0.14854245985673903</v>
      </c>
    </row>
    <row r="39" spans="1:13" x14ac:dyDescent="0.2">
      <c r="B39" s="835"/>
      <c r="C39" s="823"/>
      <c r="D39" s="823"/>
      <c r="E39" s="814"/>
      <c r="F39" s="836"/>
      <c r="G39" s="836"/>
      <c r="H39" s="814"/>
      <c r="I39" s="825"/>
      <c r="J39" s="826"/>
      <c r="K39" s="836"/>
      <c r="L39" s="814"/>
      <c r="M39" s="814"/>
    </row>
    <row r="40" spans="1:13" x14ac:dyDescent="0.2">
      <c r="A40" s="787" t="s">
        <v>53</v>
      </c>
      <c r="B40" s="843" t="s">
        <v>54</v>
      </c>
      <c r="C40" s="816">
        <v>133398</v>
      </c>
      <c r="D40" s="816">
        <v>120860.10547000323</v>
      </c>
      <c r="E40" s="817">
        <v>1.1037389011141365</v>
      </c>
      <c r="F40" s="818">
        <v>25362.26785</v>
      </c>
      <c r="G40" s="818">
        <v>26619.963172634853</v>
      </c>
      <c r="H40" s="817">
        <v>0.9527536790911959</v>
      </c>
      <c r="I40" s="819">
        <v>3881756.2239500401</v>
      </c>
      <c r="J40" s="820">
        <v>0.8698547014350333</v>
      </c>
      <c r="K40" s="818">
        <v>1170679.7962776357</v>
      </c>
      <c r="L40" s="817">
        <v>0.97518946501895187</v>
      </c>
      <c r="M40" s="821">
        <v>0.9387690178425353</v>
      </c>
    </row>
    <row r="41" spans="1:13" x14ac:dyDescent="0.2">
      <c r="B41" s="844" t="s">
        <v>55</v>
      </c>
      <c r="C41" s="823">
        <v>19951</v>
      </c>
      <c r="D41" s="823">
        <v>19154.420299999907</v>
      </c>
      <c r="E41" s="814">
        <v>1.0415872517948297</v>
      </c>
      <c r="F41" s="824">
        <v>1289.3470689999999</v>
      </c>
      <c r="G41" s="824">
        <v>1391.0317877165569</v>
      </c>
      <c r="H41" s="814">
        <v>0.92689978790241945</v>
      </c>
      <c r="I41" s="825">
        <v>266356.93095999939</v>
      </c>
      <c r="J41" s="826">
        <v>5.9687372232662905E-2</v>
      </c>
      <c r="K41" s="824">
        <v>26037.20135319154</v>
      </c>
      <c r="L41" s="814">
        <v>2.1689282192231384E-2</v>
      </c>
      <c r="M41" s="827">
        <v>4.905557294252124E-2</v>
      </c>
    </row>
    <row r="42" spans="1:13" x14ac:dyDescent="0.2">
      <c r="B42" s="845" t="s">
        <v>56</v>
      </c>
      <c r="C42" s="829">
        <v>33818</v>
      </c>
      <c r="D42" s="829">
        <v>29596.993449999976</v>
      </c>
      <c r="E42" s="830">
        <v>1.1426160585240128</v>
      </c>
      <c r="F42" s="831">
        <v>336.23814399999998</v>
      </c>
      <c r="G42" s="831">
        <v>345.24887246333918</v>
      </c>
      <c r="H42" s="830">
        <v>0.9739007736678531</v>
      </c>
      <c r="I42" s="832">
        <v>314420.89536999865</v>
      </c>
      <c r="J42" s="833">
        <v>7.0457926332296666E-2</v>
      </c>
      <c r="K42" s="831">
        <v>3746.951448916634</v>
      </c>
      <c r="L42" s="830">
        <v>3.1212527887979607E-3</v>
      </c>
      <c r="M42" s="834">
        <v>1.2175409214947131E-2</v>
      </c>
    </row>
    <row r="43" spans="1:13" x14ac:dyDescent="0.2">
      <c r="B43" s="835"/>
      <c r="C43" s="823"/>
      <c r="D43" s="823"/>
      <c r="E43" s="814"/>
      <c r="F43" s="836"/>
      <c r="G43" s="836"/>
      <c r="H43" s="814"/>
      <c r="I43" s="825"/>
      <c r="J43" s="826"/>
      <c r="K43" s="836"/>
      <c r="L43" s="814"/>
      <c r="M43" s="814"/>
    </row>
    <row r="44" spans="1:13" x14ac:dyDescent="0.2">
      <c r="A44" s="787" t="s">
        <v>57</v>
      </c>
      <c r="B44" s="837">
        <v>2009</v>
      </c>
      <c r="C44" s="816">
        <v>20144</v>
      </c>
      <c r="D44" s="816">
        <v>18712.433959999904</v>
      </c>
      <c r="E44" s="817">
        <v>1.0765034651857819</v>
      </c>
      <c r="F44" s="818">
        <v>1870.927269</v>
      </c>
      <c r="G44" s="818">
        <v>1939.5249898495226</v>
      </c>
      <c r="H44" s="817">
        <v>0.96463169012591854</v>
      </c>
      <c r="I44" s="846">
        <v>506026.11239000334</v>
      </c>
      <c r="J44" s="820">
        <v>0.11339434202373089</v>
      </c>
      <c r="K44" s="818">
        <v>96779.787242170234</v>
      </c>
      <c r="L44" s="817">
        <v>8.0618653576692761E-2</v>
      </c>
      <c r="M44" s="821">
        <v>6.8398515730248077E-2</v>
      </c>
    </row>
    <row r="45" spans="1:13" x14ac:dyDescent="0.2">
      <c r="A45" s="787" t="s">
        <v>58</v>
      </c>
      <c r="B45" s="842">
        <v>2010</v>
      </c>
      <c r="C45" s="823">
        <v>26041</v>
      </c>
      <c r="D45" s="823">
        <v>24000.890369999794</v>
      </c>
      <c r="E45" s="814">
        <v>1.085001414470451</v>
      </c>
      <c r="F45" s="824">
        <v>3436.4167670000002</v>
      </c>
      <c r="G45" s="824">
        <v>3387.408983644988</v>
      </c>
      <c r="H45" s="814">
        <v>1.0144676310394258</v>
      </c>
      <c r="I45" s="847">
        <v>591972.87942000618</v>
      </c>
      <c r="J45" s="826">
        <v>0.13265397479328001</v>
      </c>
      <c r="K45" s="824">
        <v>156326.16297217019</v>
      </c>
      <c r="L45" s="814">
        <v>0.13022145570635782</v>
      </c>
      <c r="M45" s="827">
        <v>0.11945901592667865</v>
      </c>
    </row>
    <row r="46" spans="1:13" x14ac:dyDescent="0.2">
      <c r="B46" s="842">
        <v>2011</v>
      </c>
      <c r="C46" s="823">
        <v>49230</v>
      </c>
      <c r="D46" s="823">
        <v>43068.096669999912</v>
      </c>
      <c r="E46" s="814">
        <v>1.1430735000251893</v>
      </c>
      <c r="F46" s="824">
        <v>6527.0047260000001</v>
      </c>
      <c r="G46" s="824">
        <v>6799.9400984859558</v>
      </c>
      <c r="H46" s="814">
        <v>0.95986209164596525</v>
      </c>
      <c r="I46" s="847">
        <v>1118046.4200000002</v>
      </c>
      <c r="J46" s="826">
        <v>0.25054070342159768</v>
      </c>
      <c r="K46" s="824">
        <v>306997.86977481568</v>
      </c>
      <c r="L46" s="814">
        <v>0.25573268569218549</v>
      </c>
      <c r="M46" s="827">
        <v>0.23980397892533542</v>
      </c>
    </row>
    <row r="47" spans="1:13" x14ac:dyDescent="0.2">
      <c r="B47" s="842" t="s">
        <v>227</v>
      </c>
      <c r="C47" s="823">
        <v>44151</v>
      </c>
      <c r="D47" s="823">
        <v>40845.87991999973</v>
      </c>
      <c r="E47" s="814">
        <v>1.0809168534616866</v>
      </c>
      <c r="F47" s="824">
        <v>7497.242757</v>
      </c>
      <c r="G47" s="824">
        <v>7694.4182012259771</v>
      </c>
      <c r="H47" s="814">
        <v>0.97437422309661303</v>
      </c>
      <c r="I47" s="847">
        <v>1078613.1836599959</v>
      </c>
      <c r="J47" s="826">
        <v>0.24170419127497791</v>
      </c>
      <c r="K47" s="824">
        <v>316398.91879152361</v>
      </c>
      <c r="L47" s="814">
        <v>0.26356386548222788</v>
      </c>
      <c r="M47" s="827">
        <v>0.2713482874033471</v>
      </c>
    </row>
    <row r="48" spans="1:13" x14ac:dyDescent="0.2">
      <c r="A48" s="848"/>
      <c r="B48" s="838" t="s">
        <v>228</v>
      </c>
      <c r="C48" s="829">
        <v>47601</v>
      </c>
      <c r="D48" s="829">
        <v>42984.218299999855</v>
      </c>
      <c r="E48" s="830">
        <v>1.1074064361896319</v>
      </c>
      <c r="F48" s="831">
        <v>7656.261544</v>
      </c>
      <c r="G48" s="831">
        <v>8534.951559608262</v>
      </c>
      <c r="H48" s="830">
        <v>0.89704803718316684</v>
      </c>
      <c r="I48" s="849">
        <v>1167875.4548099905</v>
      </c>
      <c r="J48" s="833">
        <v>0.26170678848639695</v>
      </c>
      <c r="K48" s="831">
        <v>323961.2102990569</v>
      </c>
      <c r="L48" s="833">
        <v>0.26986333954251124</v>
      </c>
      <c r="M48" s="834">
        <v>0.30099020201439286</v>
      </c>
    </row>
    <row r="49" spans="1:14" x14ac:dyDescent="0.2">
      <c r="J49" s="851"/>
      <c r="L49" s="852"/>
      <c r="M49" s="852"/>
      <c r="N49" s="792"/>
    </row>
    <row r="50" spans="1:14" x14ac:dyDescent="0.2">
      <c r="A50" s="787" t="s">
        <v>229</v>
      </c>
      <c r="B50" s="843" t="s">
        <v>230</v>
      </c>
      <c r="C50" s="816">
        <v>6405</v>
      </c>
      <c r="D50" s="816">
        <v>7153.3149199999671</v>
      </c>
      <c r="E50" s="817">
        <v>0.89538907088967212</v>
      </c>
      <c r="F50" s="818">
        <v>3346.371247</v>
      </c>
      <c r="G50" s="818">
        <v>3810.5626715229118</v>
      </c>
      <c r="H50" s="817">
        <v>0.87818297072190776</v>
      </c>
      <c r="I50" s="819">
        <v>214299.67966999908</v>
      </c>
      <c r="J50" s="820">
        <v>4.8021970758195018E-2</v>
      </c>
      <c r="K50" s="818">
        <v>108464.79106746532</v>
      </c>
      <c r="L50" s="817">
        <v>9.0352393464718891E-2</v>
      </c>
      <c r="M50" s="821">
        <v>0.13438178533058109</v>
      </c>
    </row>
    <row r="51" spans="1:14" x14ac:dyDescent="0.2">
      <c r="B51" s="845" t="s">
        <v>231</v>
      </c>
      <c r="C51" s="829">
        <v>17422</v>
      </c>
      <c r="D51" s="829">
        <v>14013.273539999929</v>
      </c>
      <c r="E51" s="830">
        <v>1.2432498338286264</v>
      </c>
      <c r="F51" s="831">
        <v>4756.2671659999996</v>
      </c>
      <c r="G51" s="831">
        <v>4302.1219939768471</v>
      </c>
      <c r="H51" s="830">
        <v>1.1055630622885579</v>
      </c>
      <c r="I51" s="832">
        <v>446563.9988699989</v>
      </c>
      <c r="J51" s="833">
        <v>0.10006960032987813</v>
      </c>
      <c r="K51" s="831">
        <v>115854.31935812728</v>
      </c>
      <c r="L51" s="830">
        <v>9.6507953818136011E-2</v>
      </c>
      <c r="M51" s="834">
        <v>0.15171692059574937</v>
      </c>
    </row>
    <row r="53" spans="1:14" x14ac:dyDescent="0.2">
      <c r="A53" s="787" t="s">
        <v>232</v>
      </c>
      <c r="B53" s="843" t="s">
        <v>233</v>
      </c>
      <c r="C53" s="816">
        <v>1326</v>
      </c>
      <c r="D53" s="816">
        <v>1667.9012400000006</v>
      </c>
      <c r="E53" s="817">
        <v>0.79501110029752098</v>
      </c>
      <c r="F53" s="818">
        <v>990.32818599999996</v>
      </c>
      <c r="G53" s="818">
        <v>1287.3086031619903</v>
      </c>
      <c r="H53" s="817">
        <v>0.76930130317429457</v>
      </c>
      <c r="I53" s="819">
        <v>140248.66382000039</v>
      </c>
      <c r="J53" s="820">
        <v>3.1428032198700724E-2</v>
      </c>
      <c r="K53" s="818">
        <v>86690.65584482468</v>
      </c>
      <c r="L53" s="817">
        <v>7.2214293408209965E-2</v>
      </c>
      <c r="M53" s="821">
        <v>4.5397712431583775E-2</v>
      </c>
    </row>
    <row r="54" spans="1:14" x14ac:dyDescent="0.2">
      <c r="B54" s="844" t="s">
        <v>230</v>
      </c>
      <c r="C54" s="823">
        <v>3315</v>
      </c>
      <c r="D54" s="823">
        <v>3860.1383500000243</v>
      </c>
      <c r="E54" s="814">
        <v>0.85877750987862367</v>
      </c>
      <c r="F54" s="824">
        <v>2872.7835490000002</v>
      </c>
      <c r="G54" s="824">
        <v>3763.4993067342211</v>
      </c>
      <c r="H54" s="814">
        <v>0.76332777419663189</v>
      </c>
      <c r="I54" s="825">
        <v>256790.13129999986</v>
      </c>
      <c r="J54" s="826">
        <v>5.7543567938463942E-2</v>
      </c>
      <c r="K54" s="824">
        <v>193287.39473351836</v>
      </c>
      <c r="L54" s="814">
        <v>0.16101057835321561</v>
      </c>
      <c r="M54" s="827">
        <v>0.13272206745446988</v>
      </c>
    </row>
    <row r="55" spans="1:14" x14ac:dyDescent="0.2">
      <c r="B55" s="845" t="s">
        <v>231</v>
      </c>
      <c r="C55" s="829">
        <v>9225</v>
      </c>
      <c r="D55" s="829">
        <v>8120.5978999999761</v>
      </c>
      <c r="E55" s="830">
        <v>1.1360000967416484</v>
      </c>
      <c r="F55" s="831">
        <v>5586.2892810000003</v>
      </c>
      <c r="G55" s="831">
        <v>5814.5790094614267</v>
      </c>
      <c r="H55" s="830">
        <v>0.96073839084653323</v>
      </c>
      <c r="I55" s="832">
        <v>620841.70960999723</v>
      </c>
      <c r="J55" s="833">
        <v>0.13912313107639662</v>
      </c>
      <c r="K55" s="831">
        <v>299547.66583134414</v>
      </c>
      <c r="L55" s="830">
        <v>0.24952658183610335</v>
      </c>
      <c r="M55" s="834">
        <v>0.20505462725400295</v>
      </c>
    </row>
    <row r="57" spans="1:14" x14ac:dyDescent="0.2">
      <c r="A57" s="787" t="s">
        <v>234</v>
      </c>
      <c r="B57" s="843" t="s">
        <v>235</v>
      </c>
      <c r="C57" s="816">
        <v>911</v>
      </c>
      <c r="D57" s="816">
        <v>1079.6968199999999</v>
      </c>
      <c r="E57" s="817">
        <v>0.84375537940363676</v>
      </c>
      <c r="F57" s="818">
        <v>411.81463300000001</v>
      </c>
      <c r="G57" s="818">
        <v>441.55209232064993</v>
      </c>
      <c r="H57" s="817">
        <v>0.93265243254910246</v>
      </c>
      <c r="I57" s="819">
        <v>150569.7667399999</v>
      </c>
      <c r="J57" s="820">
        <v>3.3740866746002782E-2</v>
      </c>
      <c r="K57" s="818">
        <v>66326.317761833838</v>
      </c>
      <c r="L57" s="817">
        <v>5.5250570258838068E-2</v>
      </c>
      <c r="M57" s="821">
        <v>1.5571600206430494E-2</v>
      </c>
    </row>
    <row r="58" spans="1:14" x14ac:dyDescent="0.2">
      <c r="B58" s="844" t="s">
        <v>233</v>
      </c>
      <c r="C58" s="823">
        <v>1525</v>
      </c>
      <c r="D58" s="823">
        <v>1672.5527700000009</v>
      </c>
      <c r="E58" s="814">
        <v>0.91177990156926358</v>
      </c>
      <c r="F58" s="824">
        <v>498.48715900000002</v>
      </c>
      <c r="G58" s="824">
        <v>597.13980227935076</v>
      </c>
      <c r="H58" s="814">
        <v>0.8347913789990512</v>
      </c>
      <c r="I58" s="825">
        <v>187228.6192399993</v>
      </c>
      <c r="J58" s="826">
        <v>4.195567297200764E-2</v>
      </c>
      <c r="K58" s="824">
        <v>71701.594813265576</v>
      </c>
      <c r="L58" s="814">
        <v>5.9728236627371867E-2</v>
      </c>
      <c r="M58" s="827">
        <v>2.1058494411319871E-2</v>
      </c>
    </row>
    <row r="59" spans="1:14" x14ac:dyDescent="0.2">
      <c r="B59" s="844" t="s">
        <v>230</v>
      </c>
      <c r="C59" s="823">
        <v>828</v>
      </c>
      <c r="D59" s="823">
        <v>760.80176000000108</v>
      </c>
      <c r="E59" s="814">
        <v>1.0883255580270987</v>
      </c>
      <c r="F59" s="824">
        <v>316.85341599999998</v>
      </c>
      <c r="G59" s="824">
        <v>342.68210167832927</v>
      </c>
      <c r="H59" s="814">
        <v>0.92462785318570762</v>
      </c>
      <c r="I59" s="825">
        <v>100972.31806000033</v>
      </c>
      <c r="J59" s="826">
        <v>2.2626677336761894E-2</v>
      </c>
      <c r="K59" s="824">
        <v>43799.196061058181</v>
      </c>
      <c r="L59" s="814">
        <v>3.6485223979139988E-2</v>
      </c>
      <c r="M59" s="827">
        <v>1.2084890498852597E-2</v>
      </c>
    </row>
    <row r="60" spans="1:14" x14ac:dyDescent="0.2">
      <c r="B60" s="845" t="s">
        <v>231</v>
      </c>
      <c r="C60" s="829">
        <v>1475</v>
      </c>
      <c r="D60" s="829">
        <v>1244.5246600000003</v>
      </c>
      <c r="E60" s="830">
        <v>1.1851914609711307</v>
      </c>
      <c r="F60" s="831">
        <v>520.78460099999995</v>
      </c>
      <c r="G60" s="831">
        <v>493.12959481694116</v>
      </c>
      <c r="H60" s="830">
        <v>1.0560806053291627</v>
      </c>
      <c r="I60" s="832">
        <v>163804.53536999956</v>
      </c>
      <c r="J60" s="833">
        <v>3.6706618599295422E-2</v>
      </c>
      <c r="K60" s="831">
        <v>60585.750283873727</v>
      </c>
      <c r="L60" s="830">
        <v>5.046861284782158E-2</v>
      </c>
      <c r="M60" s="834">
        <v>1.7390511864842893E-2</v>
      </c>
    </row>
  </sheetData>
  <mergeCells count="5">
    <mergeCell ref="B1:M1"/>
    <mergeCell ref="B2:M2"/>
    <mergeCell ref="B3:M3"/>
    <mergeCell ref="B4:M4"/>
    <mergeCell ref="B5:M5"/>
  </mergeCells>
  <printOptions horizontalCentered="1" verticalCentered="1"/>
  <pageMargins left="0.25" right="0.25" top="0.25" bottom="0.25" header="0.05" footer="0.05"/>
  <pageSetup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Q60"/>
  <sheetViews>
    <sheetView showGridLines="0" zoomScaleNormal="100" zoomScaleSheetLayoutView="85" workbookViewId="0"/>
  </sheetViews>
  <sheetFormatPr defaultRowHeight="12.75" x14ac:dyDescent="0.2"/>
  <cols>
    <col min="1" max="1" width="12.28515625" style="787" bestFit="1" customWidth="1"/>
    <col min="2" max="2" width="18.140625" style="792" bestFit="1" customWidth="1"/>
    <col min="3" max="3" width="13.85546875" style="792" bestFit="1" customWidth="1"/>
    <col min="4" max="4" width="16.140625" style="792" bestFit="1" customWidth="1"/>
    <col min="5" max="5" width="10.5703125" style="790" bestFit="1" customWidth="1"/>
    <col min="6" max="6" width="13.85546875" style="789" bestFit="1" customWidth="1"/>
    <col min="7" max="7" width="16.140625" style="789" bestFit="1" customWidth="1"/>
    <col min="8" max="8" width="10.5703125" style="790" bestFit="1" customWidth="1"/>
    <col min="9" max="9" width="10.42578125" style="850" bestFit="1" customWidth="1"/>
    <col min="10" max="10" width="9.85546875" style="850" bestFit="1" customWidth="1"/>
    <col min="11" max="11" width="11.28515625" style="789" bestFit="1" customWidth="1"/>
    <col min="12" max="12" width="9.85546875" style="790" bestFit="1" customWidth="1"/>
    <col min="13" max="13" width="12.28515625" style="791" bestFit="1" customWidth="1"/>
    <col min="14" max="254" width="9.140625" style="848"/>
    <col min="255" max="255" width="14.28515625" style="848" customWidth="1"/>
    <col min="256" max="256" width="18.42578125" style="848" customWidth="1"/>
    <col min="257" max="257" width="13.5703125" style="848" bestFit="1" customWidth="1"/>
    <col min="258" max="258" width="13.5703125" style="848" customWidth="1"/>
    <col min="259" max="259" width="10.85546875" style="848" customWidth="1"/>
    <col min="260" max="260" width="13.7109375" style="848" customWidth="1"/>
    <col min="261" max="261" width="13.5703125" style="848" customWidth="1"/>
    <col min="262" max="262" width="11.85546875" style="848" customWidth="1"/>
    <col min="263" max="263" width="12" style="848" customWidth="1"/>
    <col min="264" max="265" width="13" style="848" customWidth="1"/>
    <col min="266" max="266" width="14.140625" style="848" customWidth="1"/>
    <col min="267" max="267" width="12" style="848" customWidth="1"/>
    <col min="268" max="510" width="9.140625" style="848"/>
    <col min="511" max="511" width="14.28515625" style="848" customWidth="1"/>
    <col min="512" max="512" width="18.42578125" style="848" customWidth="1"/>
    <col min="513" max="513" width="13.5703125" style="848" bestFit="1" customWidth="1"/>
    <col min="514" max="514" width="13.5703125" style="848" customWidth="1"/>
    <col min="515" max="515" width="10.85546875" style="848" customWidth="1"/>
    <col min="516" max="516" width="13.7109375" style="848" customWidth="1"/>
    <col min="517" max="517" width="13.5703125" style="848" customWidth="1"/>
    <col min="518" max="518" width="11.85546875" style="848" customWidth="1"/>
    <col min="519" max="519" width="12" style="848" customWidth="1"/>
    <col min="520" max="521" width="13" style="848" customWidth="1"/>
    <col min="522" max="522" width="14.140625" style="848" customWidth="1"/>
    <col min="523" max="523" width="12" style="848" customWidth="1"/>
    <col min="524" max="766" width="9.140625" style="848"/>
    <col min="767" max="767" width="14.28515625" style="848" customWidth="1"/>
    <col min="768" max="768" width="18.42578125" style="848" customWidth="1"/>
    <col min="769" max="769" width="13.5703125" style="848" bestFit="1" customWidth="1"/>
    <col min="770" max="770" width="13.5703125" style="848" customWidth="1"/>
    <col min="771" max="771" width="10.85546875" style="848" customWidth="1"/>
    <col min="772" max="772" width="13.7109375" style="848" customWidth="1"/>
    <col min="773" max="773" width="13.5703125" style="848" customWidth="1"/>
    <col min="774" max="774" width="11.85546875" style="848" customWidth="1"/>
    <col min="775" max="775" width="12" style="848" customWidth="1"/>
    <col min="776" max="777" width="13" style="848" customWidth="1"/>
    <col min="778" max="778" width="14.140625" style="848" customWidth="1"/>
    <col min="779" max="779" width="12" style="848" customWidth="1"/>
    <col min="780" max="1022" width="9.140625" style="848"/>
    <col min="1023" max="1023" width="14.28515625" style="848" customWidth="1"/>
    <col min="1024" max="1024" width="18.42578125" style="848" customWidth="1"/>
    <col min="1025" max="1025" width="13.5703125" style="848" bestFit="1" customWidth="1"/>
    <col min="1026" max="1026" width="13.5703125" style="848" customWidth="1"/>
    <col min="1027" max="1027" width="10.85546875" style="848" customWidth="1"/>
    <col min="1028" max="1028" width="13.7109375" style="848" customWidth="1"/>
    <col min="1029" max="1029" width="13.5703125" style="848" customWidth="1"/>
    <col min="1030" max="1030" width="11.85546875" style="848" customWidth="1"/>
    <col min="1031" max="1031" width="12" style="848" customWidth="1"/>
    <col min="1032" max="1033" width="13" style="848" customWidth="1"/>
    <col min="1034" max="1034" width="14.140625" style="848" customWidth="1"/>
    <col min="1035" max="1035" width="12" style="848" customWidth="1"/>
    <col min="1036" max="1278" width="9.140625" style="848"/>
    <col min="1279" max="1279" width="14.28515625" style="848" customWidth="1"/>
    <col min="1280" max="1280" width="18.42578125" style="848" customWidth="1"/>
    <col min="1281" max="1281" width="13.5703125" style="848" bestFit="1" customWidth="1"/>
    <col min="1282" max="1282" width="13.5703125" style="848" customWidth="1"/>
    <col min="1283" max="1283" width="10.85546875" style="848" customWidth="1"/>
    <col min="1284" max="1284" width="13.7109375" style="848" customWidth="1"/>
    <col min="1285" max="1285" width="13.5703125" style="848" customWidth="1"/>
    <col min="1286" max="1286" width="11.85546875" style="848" customWidth="1"/>
    <col min="1287" max="1287" width="12" style="848" customWidth="1"/>
    <col min="1288" max="1289" width="13" style="848" customWidth="1"/>
    <col min="1290" max="1290" width="14.140625" style="848" customWidth="1"/>
    <col min="1291" max="1291" width="12" style="848" customWidth="1"/>
    <col min="1292" max="1534" width="9.140625" style="848"/>
    <col min="1535" max="1535" width="14.28515625" style="848" customWidth="1"/>
    <col min="1536" max="1536" width="18.42578125" style="848" customWidth="1"/>
    <col min="1537" max="1537" width="13.5703125" style="848" bestFit="1" customWidth="1"/>
    <col min="1538" max="1538" width="13.5703125" style="848" customWidth="1"/>
    <col min="1539" max="1539" width="10.85546875" style="848" customWidth="1"/>
    <col min="1540" max="1540" width="13.7109375" style="848" customWidth="1"/>
    <col min="1541" max="1541" width="13.5703125" style="848" customWidth="1"/>
    <col min="1542" max="1542" width="11.85546875" style="848" customWidth="1"/>
    <col min="1543" max="1543" width="12" style="848" customWidth="1"/>
    <col min="1544" max="1545" width="13" style="848" customWidth="1"/>
    <col min="1546" max="1546" width="14.140625" style="848" customWidth="1"/>
    <col min="1547" max="1547" width="12" style="848" customWidth="1"/>
    <col min="1548" max="1790" width="9.140625" style="848"/>
    <col min="1791" max="1791" width="14.28515625" style="848" customWidth="1"/>
    <col min="1792" max="1792" width="18.42578125" style="848" customWidth="1"/>
    <col min="1793" max="1793" width="13.5703125" style="848" bestFit="1" customWidth="1"/>
    <col min="1794" max="1794" width="13.5703125" style="848" customWidth="1"/>
    <col min="1795" max="1795" width="10.85546875" style="848" customWidth="1"/>
    <col min="1796" max="1796" width="13.7109375" style="848" customWidth="1"/>
    <col min="1797" max="1797" width="13.5703125" style="848" customWidth="1"/>
    <col min="1798" max="1798" width="11.85546875" style="848" customWidth="1"/>
    <col min="1799" max="1799" width="12" style="848" customWidth="1"/>
    <col min="1800" max="1801" width="13" style="848" customWidth="1"/>
    <col min="1802" max="1802" width="14.140625" style="848" customWidth="1"/>
    <col min="1803" max="1803" width="12" style="848" customWidth="1"/>
    <col min="1804" max="2046" width="9.140625" style="848"/>
    <col min="2047" max="2047" width="14.28515625" style="848" customWidth="1"/>
    <col min="2048" max="2048" width="18.42578125" style="848" customWidth="1"/>
    <col min="2049" max="2049" width="13.5703125" style="848" bestFit="1" customWidth="1"/>
    <col min="2050" max="2050" width="13.5703125" style="848" customWidth="1"/>
    <col min="2051" max="2051" width="10.85546875" style="848" customWidth="1"/>
    <col min="2052" max="2052" width="13.7109375" style="848" customWidth="1"/>
    <col min="2053" max="2053" width="13.5703125" style="848" customWidth="1"/>
    <col min="2054" max="2054" width="11.85546875" style="848" customWidth="1"/>
    <col min="2055" max="2055" width="12" style="848" customWidth="1"/>
    <col min="2056" max="2057" width="13" style="848" customWidth="1"/>
    <col min="2058" max="2058" width="14.140625" style="848" customWidth="1"/>
    <col min="2059" max="2059" width="12" style="848" customWidth="1"/>
    <col min="2060" max="2302" width="9.140625" style="848"/>
    <col min="2303" max="2303" width="14.28515625" style="848" customWidth="1"/>
    <col min="2304" max="2304" width="18.42578125" style="848" customWidth="1"/>
    <col min="2305" max="2305" width="13.5703125" style="848" bestFit="1" customWidth="1"/>
    <col min="2306" max="2306" width="13.5703125" style="848" customWidth="1"/>
    <col min="2307" max="2307" width="10.85546875" style="848" customWidth="1"/>
    <col min="2308" max="2308" width="13.7109375" style="848" customWidth="1"/>
    <col min="2309" max="2309" width="13.5703125" style="848" customWidth="1"/>
    <col min="2310" max="2310" width="11.85546875" style="848" customWidth="1"/>
    <col min="2311" max="2311" width="12" style="848" customWidth="1"/>
    <col min="2312" max="2313" width="13" style="848" customWidth="1"/>
    <col min="2314" max="2314" width="14.140625" style="848" customWidth="1"/>
    <col min="2315" max="2315" width="12" style="848" customWidth="1"/>
    <col min="2316" max="2558" width="9.140625" style="848"/>
    <col min="2559" max="2559" width="14.28515625" style="848" customWidth="1"/>
    <col min="2560" max="2560" width="18.42578125" style="848" customWidth="1"/>
    <col min="2561" max="2561" width="13.5703125" style="848" bestFit="1" customWidth="1"/>
    <col min="2562" max="2562" width="13.5703125" style="848" customWidth="1"/>
    <col min="2563" max="2563" width="10.85546875" style="848" customWidth="1"/>
    <col min="2564" max="2564" width="13.7109375" style="848" customWidth="1"/>
    <col min="2565" max="2565" width="13.5703125" style="848" customWidth="1"/>
    <col min="2566" max="2566" width="11.85546875" style="848" customWidth="1"/>
    <col min="2567" max="2567" width="12" style="848" customWidth="1"/>
    <col min="2568" max="2569" width="13" style="848" customWidth="1"/>
    <col min="2570" max="2570" width="14.140625" style="848" customWidth="1"/>
    <col min="2571" max="2571" width="12" style="848" customWidth="1"/>
    <col min="2572" max="2814" width="9.140625" style="848"/>
    <col min="2815" max="2815" width="14.28515625" style="848" customWidth="1"/>
    <col min="2816" max="2816" width="18.42578125" style="848" customWidth="1"/>
    <col min="2817" max="2817" width="13.5703125" style="848" bestFit="1" customWidth="1"/>
    <col min="2818" max="2818" width="13.5703125" style="848" customWidth="1"/>
    <col min="2819" max="2819" width="10.85546875" style="848" customWidth="1"/>
    <col min="2820" max="2820" width="13.7109375" style="848" customWidth="1"/>
    <col min="2821" max="2821" width="13.5703125" style="848" customWidth="1"/>
    <col min="2822" max="2822" width="11.85546875" style="848" customWidth="1"/>
    <col min="2823" max="2823" width="12" style="848" customWidth="1"/>
    <col min="2824" max="2825" width="13" style="848" customWidth="1"/>
    <col min="2826" max="2826" width="14.140625" style="848" customWidth="1"/>
    <col min="2827" max="2827" width="12" style="848" customWidth="1"/>
    <col min="2828" max="3070" width="9.140625" style="848"/>
    <col min="3071" max="3071" width="14.28515625" style="848" customWidth="1"/>
    <col min="3072" max="3072" width="18.42578125" style="848" customWidth="1"/>
    <col min="3073" max="3073" width="13.5703125" style="848" bestFit="1" customWidth="1"/>
    <col min="3074" max="3074" width="13.5703125" style="848" customWidth="1"/>
    <col min="3075" max="3075" width="10.85546875" style="848" customWidth="1"/>
    <col min="3076" max="3076" width="13.7109375" style="848" customWidth="1"/>
    <col min="3077" max="3077" width="13.5703125" style="848" customWidth="1"/>
    <col min="3078" max="3078" width="11.85546875" style="848" customWidth="1"/>
    <col min="3079" max="3079" width="12" style="848" customWidth="1"/>
    <col min="3080" max="3081" width="13" style="848" customWidth="1"/>
    <col min="3082" max="3082" width="14.140625" style="848" customWidth="1"/>
    <col min="3083" max="3083" width="12" style="848" customWidth="1"/>
    <col min="3084" max="3326" width="9.140625" style="848"/>
    <col min="3327" max="3327" width="14.28515625" style="848" customWidth="1"/>
    <col min="3328" max="3328" width="18.42578125" style="848" customWidth="1"/>
    <col min="3329" max="3329" width="13.5703125" style="848" bestFit="1" customWidth="1"/>
    <col min="3330" max="3330" width="13.5703125" style="848" customWidth="1"/>
    <col min="3331" max="3331" width="10.85546875" style="848" customWidth="1"/>
    <col min="3332" max="3332" width="13.7109375" style="848" customWidth="1"/>
    <col min="3333" max="3333" width="13.5703125" style="848" customWidth="1"/>
    <col min="3334" max="3334" width="11.85546875" style="848" customWidth="1"/>
    <col min="3335" max="3335" width="12" style="848" customWidth="1"/>
    <col min="3336" max="3337" width="13" style="848" customWidth="1"/>
    <col min="3338" max="3338" width="14.140625" style="848" customWidth="1"/>
    <col min="3339" max="3339" width="12" style="848" customWidth="1"/>
    <col min="3340" max="3582" width="9.140625" style="848"/>
    <col min="3583" max="3583" width="14.28515625" style="848" customWidth="1"/>
    <col min="3584" max="3584" width="18.42578125" style="848" customWidth="1"/>
    <col min="3585" max="3585" width="13.5703125" style="848" bestFit="1" customWidth="1"/>
    <col min="3586" max="3586" width="13.5703125" style="848" customWidth="1"/>
    <col min="3587" max="3587" width="10.85546875" style="848" customWidth="1"/>
    <col min="3588" max="3588" width="13.7109375" style="848" customWidth="1"/>
    <col min="3589" max="3589" width="13.5703125" style="848" customWidth="1"/>
    <col min="3590" max="3590" width="11.85546875" style="848" customWidth="1"/>
    <col min="3591" max="3591" width="12" style="848" customWidth="1"/>
    <col min="3592" max="3593" width="13" style="848" customWidth="1"/>
    <col min="3594" max="3594" width="14.140625" style="848" customWidth="1"/>
    <col min="3595" max="3595" width="12" style="848" customWidth="1"/>
    <col min="3596" max="3838" width="9.140625" style="848"/>
    <col min="3839" max="3839" width="14.28515625" style="848" customWidth="1"/>
    <col min="3840" max="3840" width="18.42578125" style="848" customWidth="1"/>
    <col min="3841" max="3841" width="13.5703125" style="848" bestFit="1" customWidth="1"/>
    <col min="3842" max="3842" width="13.5703125" style="848" customWidth="1"/>
    <col min="3843" max="3843" width="10.85546875" style="848" customWidth="1"/>
    <col min="3844" max="3844" width="13.7109375" style="848" customWidth="1"/>
    <col min="3845" max="3845" width="13.5703125" style="848" customWidth="1"/>
    <col min="3846" max="3846" width="11.85546875" style="848" customWidth="1"/>
    <col min="3847" max="3847" width="12" style="848" customWidth="1"/>
    <col min="3848" max="3849" width="13" style="848" customWidth="1"/>
    <col min="3850" max="3850" width="14.140625" style="848" customWidth="1"/>
    <col min="3851" max="3851" width="12" style="848" customWidth="1"/>
    <col min="3852" max="4094" width="9.140625" style="848"/>
    <col min="4095" max="4095" width="14.28515625" style="848" customWidth="1"/>
    <col min="4096" max="4096" width="18.42578125" style="848" customWidth="1"/>
    <col min="4097" max="4097" width="13.5703125" style="848" bestFit="1" customWidth="1"/>
    <col min="4098" max="4098" width="13.5703125" style="848" customWidth="1"/>
    <col min="4099" max="4099" width="10.85546875" style="848" customWidth="1"/>
    <col min="4100" max="4100" width="13.7109375" style="848" customWidth="1"/>
    <col min="4101" max="4101" width="13.5703125" style="848" customWidth="1"/>
    <col min="4102" max="4102" width="11.85546875" style="848" customWidth="1"/>
    <col min="4103" max="4103" width="12" style="848" customWidth="1"/>
    <col min="4104" max="4105" width="13" style="848" customWidth="1"/>
    <col min="4106" max="4106" width="14.140625" style="848" customWidth="1"/>
    <col min="4107" max="4107" width="12" style="848" customWidth="1"/>
    <col min="4108" max="4350" width="9.140625" style="848"/>
    <col min="4351" max="4351" width="14.28515625" style="848" customWidth="1"/>
    <col min="4352" max="4352" width="18.42578125" style="848" customWidth="1"/>
    <col min="4353" max="4353" width="13.5703125" style="848" bestFit="1" customWidth="1"/>
    <col min="4354" max="4354" width="13.5703125" style="848" customWidth="1"/>
    <col min="4355" max="4355" width="10.85546875" style="848" customWidth="1"/>
    <col min="4356" max="4356" width="13.7109375" style="848" customWidth="1"/>
    <col min="4357" max="4357" width="13.5703125" style="848" customWidth="1"/>
    <col min="4358" max="4358" width="11.85546875" style="848" customWidth="1"/>
    <col min="4359" max="4359" width="12" style="848" customWidth="1"/>
    <col min="4360" max="4361" width="13" style="848" customWidth="1"/>
    <col min="4362" max="4362" width="14.140625" style="848" customWidth="1"/>
    <col min="4363" max="4363" width="12" style="848" customWidth="1"/>
    <col min="4364" max="4606" width="9.140625" style="848"/>
    <col min="4607" max="4607" width="14.28515625" style="848" customWidth="1"/>
    <col min="4608" max="4608" width="18.42578125" style="848" customWidth="1"/>
    <col min="4609" max="4609" width="13.5703125" style="848" bestFit="1" customWidth="1"/>
    <col min="4610" max="4610" width="13.5703125" style="848" customWidth="1"/>
    <col min="4611" max="4611" width="10.85546875" style="848" customWidth="1"/>
    <col min="4612" max="4612" width="13.7109375" style="848" customWidth="1"/>
    <col min="4613" max="4613" width="13.5703125" style="848" customWidth="1"/>
    <col min="4614" max="4614" width="11.85546875" style="848" customWidth="1"/>
    <col min="4615" max="4615" width="12" style="848" customWidth="1"/>
    <col min="4616" max="4617" width="13" style="848" customWidth="1"/>
    <col min="4618" max="4618" width="14.140625" style="848" customWidth="1"/>
    <col min="4619" max="4619" width="12" style="848" customWidth="1"/>
    <col min="4620" max="4862" width="9.140625" style="848"/>
    <col min="4863" max="4863" width="14.28515625" style="848" customWidth="1"/>
    <col min="4864" max="4864" width="18.42578125" style="848" customWidth="1"/>
    <col min="4865" max="4865" width="13.5703125" style="848" bestFit="1" customWidth="1"/>
    <col min="4866" max="4866" width="13.5703125" style="848" customWidth="1"/>
    <col min="4867" max="4867" width="10.85546875" style="848" customWidth="1"/>
    <col min="4868" max="4868" width="13.7109375" style="848" customWidth="1"/>
    <col min="4869" max="4869" width="13.5703125" style="848" customWidth="1"/>
    <col min="4870" max="4870" width="11.85546875" style="848" customWidth="1"/>
    <col min="4871" max="4871" width="12" style="848" customWidth="1"/>
    <col min="4872" max="4873" width="13" style="848" customWidth="1"/>
    <col min="4874" max="4874" width="14.140625" style="848" customWidth="1"/>
    <col min="4875" max="4875" width="12" style="848" customWidth="1"/>
    <col min="4876" max="5118" width="9.140625" style="848"/>
    <col min="5119" max="5119" width="14.28515625" style="848" customWidth="1"/>
    <col min="5120" max="5120" width="18.42578125" style="848" customWidth="1"/>
    <col min="5121" max="5121" width="13.5703125" style="848" bestFit="1" customWidth="1"/>
    <col min="5122" max="5122" width="13.5703125" style="848" customWidth="1"/>
    <col min="5123" max="5123" width="10.85546875" style="848" customWidth="1"/>
    <col min="5124" max="5124" width="13.7109375" style="848" customWidth="1"/>
    <col min="5125" max="5125" width="13.5703125" style="848" customWidth="1"/>
    <col min="5126" max="5126" width="11.85546875" style="848" customWidth="1"/>
    <col min="5127" max="5127" width="12" style="848" customWidth="1"/>
    <col min="5128" max="5129" width="13" style="848" customWidth="1"/>
    <col min="5130" max="5130" width="14.140625" style="848" customWidth="1"/>
    <col min="5131" max="5131" width="12" style="848" customWidth="1"/>
    <col min="5132" max="5374" width="9.140625" style="848"/>
    <col min="5375" max="5375" width="14.28515625" style="848" customWidth="1"/>
    <col min="5376" max="5376" width="18.42578125" style="848" customWidth="1"/>
    <col min="5377" max="5377" width="13.5703125" style="848" bestFit="1" customWidth="1"/>
    <col min="5378" max="5378" width="13.5703125" style="848" customWidth="1"/>
    <col min="5379" max="5379" width="10.85546875" style="848" customWidth="1"/>
    <col min="5380" max="5380" width="13.7109375" style="848" customWidth="1"/>
    <col min="5381" max="5381" width="13.5703125" style="848" customWidth="1"/>
    <col min="5382" max="5382" width="11.85546875" style="848" customWidth="1"/>
    <col min="5383" max="5383" width="12" style="848" customWidth="1"/>
    <col min="5384" max="5385" width="13" style="848" customWidth="1"/>
    <col min="5386" max="5386" width="14.140625" style="848" customWidth="1"/>
    <col min="5387" max="5387" width="12" style="848" customWidth="1"/>
    <col min="5388" max="5630" width="9.140625" style="848"/>
    <col min="5631" max="5631" width="14.28515625" style="848" customWidth="1"/>
    <col min="5632" max="5632" width="18.42578125" style="848" customWidth="1"/>
    <col min="5633" max="5633" width="13.5703125" style="848" bestFit="1" customWidth="1"/>
    <col min="5634" max="5634" width="13.5703125" style="848" customWidth="1"/>
    <col min="5635" max="5635" width="10.85546875" style="848" customWidth="1"/>
    <col min="5636" max="5636" width="13.7109375" style="848" customWidth="1"/>
    <col min="5637" max="5637" width="13.5703125" style="848" customWidth="1"/>
    <col min="5638" max="5638" width="11.85546875" style="848" customWidth="1"/>
    <col min="5639" max="5639" width="12" style="848" customWidth="1"/>
    <col min="5640" max="5641" width="13" style="848" customWidth="1"/>
    <col min="5642" max="5642" width="14.140625" style="848" customWidth="1"/>
    <col min="5643" max="5643" width="12" style="848" customWidth="1"/>
    <col min="5644" max="5886" width="9.140625" style="848"/>
    <col min="5887" max="5887" width="14.28515625" style="848" customWidth="1"/>
    <col min="5888" max="5888" width="18.42578125" style="848" customWidth="1"/>
    <col min="5889" max="5889" width="13.5703125" style="848" bestFit="1" customWidth="1"/>
    <col min="5890" max="5890" width="13.5703125" style="848" customWidth="1"/>
    <col min="5891" max="5891" width="10.85546875" style="848" customWidth="1"/>
    <col min="5892" max="5892" width="13.7109375" style="848" customWidth="1"/>
    <col min="5893" max="5893" width="13.5703125" style="848" customWidth="1"/>
    <col min="5894" max="5894" width="11.85546875" style="848" customWidth="1"/>
    <col min="5895" max="5895" width="12" style="848" customWidth="1"/>
    <col min="5896" max="5897" width="13" style="848" customWidth="1"/>
    <col min="5898" max="5898" width="14.140625" style="848" customWidth="1"/>
    <col min="5899" max="5899" width="12" style="848" customWidth="1"/>
    <col min="5900" max="6142" width="9.140625" style="848"/>
    <col min="6143" max="6143" width="14.28515625" style="848" customWidth="1"/>
    <col min="6144" max="6144" width="18.42578125" style="848" customWidth="1"/>
    <col min="6145" max="6145" width="13.5703125" style="848" bestFit="1" customWidth="1"/>
    <col min="6146" max="6146" width="13.5703125" style="848" customWidth="1"/>
    <col min="6147" max="6147" width="10.85546875" style="848" customWidth="1"/>
    <col min="6148" max="6148" width="13.7109375" style="848" customWidth="1"/>
    <col min="6149" max="6149" width="13.5703125" style="848" customWidth="1"/>
    <col min="6150" max="6150" width="11.85546875" style="848" customWidth="1"/>
    <col min="6151" max="6151" width="12" style="848" customWidth="1"/>
    <col min="6152" max="6153" width="13" style="848" customWidth="1"/>
    <col min="6154" max="6154" width="14.140625" style="848" customWidth="1"/>
    <col min="6155" max="6155" width="12" style="848" customWidth="1"/>
    <col min="6156" max="6398" width="9.140625" style="848"/>
    <col min="6399" max="6399" width="14.28515625" style="848" customWidth="1"/>
    <col min="6400" max="6400" width="18.42578125" style="848" customWidth="1"/>
    <col min="6401" max="6401" width="13.5703125" style="848" bestFit="1" customWidth="1"/>
    <col min="6402" max="6402" width="13.5703125" style="848" customWidth="1"/>
    <col min="6403" max="6403" width="10.85546875" style="848" customWidth="1"/>
    <col min="6404" max="6404" width="13.7109375" style="848" customWidth="1"/>
    <col min="6405" max="6405" width="13.5703125" style="848" customWidth="1"/>
    <col min="6406" max="6406" width="11.85546875" style="848" customWidth="1"/>
    <col min="6407" max="6407" width="12" style="848" customWidth="1"/>
    <col min="6408" max="6409" width="13" style="848" customWidth="1"/>
    <col min="6410" max="6410" width="14.140625" style="848" customWidth="1"/>
    <col min="6411" max="6411" width="12" style="848" customWidth="1"/>
    <col min="6412" max="6654" width="9.140625" style="848"/>
    <col min="6655" max="6655" width="14.28515625" style="848" customWidth="1"/>
    <col min="6656" max="6656" width="18.42578125" style="848" customWidth="1"/>
    <col min="6657" max="6657" width="13.5703125" style="848" bestFit="1" customWidth="1"/>
    <col min="6658" max="6658" width="13.5703125" style="848" customWidth="1"/>
    <col min="6659" max="6659" width="10.85546875" style="848" customWidth="1"/>
    <col min="6660" max="6660" width="13.7109375" style="848" customWidth="1"/>
    <col min="6661" max="6661" width="13.5703125" style="848" customWidth="1"/>
    <col min="6662" max="6662" width="11.85546875" style="848" customWidth="1"/>
    <col min="6663" max="6663" width="12" style="848" customWidth="1"/>
    <col min="6664" max="6665" width="13" style="848" customWidth="1"/>
    <col min="6666" max="6666" width="14.140625" style="848" customWidth="1"/>
    <col min="6667" max="6667" width="12" style="848" customWidth="1"/>
    <col min="6668" max="6910" width="9.140625" style="848"/>
    <col min="6911" max="6911" width="14.28515625" style="848" customWidth="1"/>
    <col min="6912" max="6912" width="18.42578125" style="848" customWidth="1"/>
    <col min="6913" max="6913" width="13.5703125" style="848" bestFit="1" customWidth="1"/>
    <col min="6914" max="6914" width="13.5703125" style="848" customWidth="1"/>
    <col min="6915" max="6915" width="10.85546875" style="848" customWidth="1"/>
    <col min="6916" max="6916" width="13.7109375" style="848" customWidth="1"/>
    <col min="6917" max="6917" width="13.5703125" style="848" customWidth="1"/>
    <col min="6918" max="6918" width="11.85546875" style="848" customWidth="1"/>
    <col min="6919" max="6919" width="12" style="848" customWidth="1"/>
    <col min="6920" max="6921" width="13" style="848" customWidth="1"/>
    <col min="6922" max="6922" width="14.140625" style="848" customWidth="1"/>
    <col min="6923" max="6923" width="12" style="848" customWidth="1"/>
    <col min="6924" max="7166" width="9.140625" style="848"/>
    <col min="7167" max="7167" width="14.28515625" style="848" customWidth="1"/>
    <col min="7168" max="7168" width="18.42578125" style="848" customWidth="1"/>
    <col min="7169" max="7169" width="13.5703125" style="848" bestFit="1" customWidth="1"/>
    <col min="7170" max="7170" width="13.5703125" style="848" customWidth="1"/>
    <col min="7171" max="7171" width="10.85546875" style="848" customWidth="1"/>
    <col min="7172" max="7172" width="13.7109375" style="848" customWidth="1"/>
    <col min="7173" max="7173" width="13.5703125" style="848" customWidth="1"/>
    <col min="7174" max="7174" width="11.85546875" style="848" customWidth="1"/>
    <col min="7175" max="7175" width="12" style="848" customWidth="1"/>
    <col min="7176" max="7177" width="13" style="848" customWidth="1"/>
    <col min="7178" max="7178" width="14.140625" style="848" customWidth="1"/>
    <col min="7179" max="7179" width="12" style="848" customWidth="1"/>
    <col min="7180" max="7422" width="9.140625" style="848"/>
    <col min="7423" max="7423" width="14.28515625" style="848" customWidth="1"/>
    <col min="7424" max="7424" width="18.42578125" style="848" customWidth="1"/>
    <col min="7425" max="7425" width="13.5703125" style="848" bestFit="1" customWidth="1"/>
    <col min="7426" max="7426" width="13.5703125" style="848" customWidth="1"/>
    <col min="7427" max="7427" width="10.85546875" style="848" customWidth="1"/>
    <col min="7428" max="7428" width="13.7109375" style="848" customWidth="1"/>
    <col min="7429" max="7429" width="13.5703125" style="848" customWidth="1"/>
    <col min="7430" max="7430" width="11.85546875" style="848" customWidth="1"/>
    <col min="7431" max="7431" width="12" style="848" customWidth="1"/>
    <col min="7432" max="7433" width="13" style="848" customWidth="1"/>
    <col min="7434" max="7434" width="14.140625" style="848" customWidth="1"/>
    <col min="7435" max="7435" width="12" style="848" customWidth="1"/>
    <col min="7436" max="7678" width="9.140625" style="848"/>
    <col min="7679" max="7679" width="14.28515625" style="848" customWidth="1"/>
    <col min="7680" max="7680" width="18.42578125" style="848" customWidth="1"/>
    <col min="7681" max="7681" width="13.5703125" style="848" bestFit="1" customWidth="1"/>
    <col min="7682" max="7682" width="13.5703125" style="848" customWidth="1"/>
    <col min="7683" max="7683" width="10.85546875" style="848" customWidth="1"/>
    <col min="7684" max="7684" width="13.7109375" style="848" customWidth="1"/>
    <col min="7685" max="7685" width="13.5703125" style="848" customWidth="1"/>
    <col min="7686" max="7686" width="11.85546875" style="848" customWidth="1"/>
    <col min="7687" max="7687" width="12" style="848" customWidth="1"/>
    <col min="7688" max="7689" width="13" style="848" customWidth="1"/>
    <col min="7690" max="7690" width="14.140625" style="848" customWidth="1"/>
    <col min="7691" max="7691" width="12" style="848" customWidth="1"/>
    <col min="7692" max="7934" width="9.140625" style="848"/>
    <col min="7935" max="7935" width="14.28515625" style="848" customWidth="1"/>
    <col min="7936" max="7936" width="18.42578125" style="848" customWidth="1"/>
    <col min="7937" max="7937" width="13.5703125" style="848" bestFit="1" customWidth="1"/>
    <col min="7938" max="7938" width="13.5703125" style="848" customWidth="1"/>
    <col min="7939" max="7939" width="10.85546875" style="848" customWidth="1"/>
    <col min="7940" max="7940" width="13.7109375" style="848" customWidth="1"/>
    <col min="7941" max="7941" width="13.5703125" style="848" customWidth="1"/>
    <col min="7942" max="7942" width="11.85546875" style="848" customWidth="1"/>
    <col min="7943" max="7943" width="12" style="848" customWidth="1"/>
    <col min="7944" max="7945" width="13" style="848" customWidth="1"/>
    <col min="7946" max="7946" width="14.140625" style="848" customWidth="1"/>
    <col min="7947" max="7947" width="12" style="848" customWidth="1"/>
    <col min="7948" max="8190" width="9.140625" style="848"/>
    <col min="8191" max="8191" width="14.28515625" style="848" customWidth="1"/>
    <col min="8192" max="8192" width="18.42578125" style="848" customWidth="1"/>
    <col min="8193" max="8193" width="13.5703125" style="848" bestFit="1" customWidth="1"/>
    <col min="8194" max="8194" width="13.5703125" style="848" customWidth="1"/>
    <col min="8195" max="8195" width="10.85546875" style="848" customWidth="1"/>
    <col min="8196" max="8196" width="13.7109375" style="848" customWidth="1"/>
    <col min="8197" max="8197" width="13.5703125" style="848" customWidth="1"/>
    <col min="8198" max="8198" width="11.85546875" style="848" customWidth="1"/>
    <col min="8199" max="8199" width="12" style="848" customWidth="1"/>
    <col min="8200" max="8201" width="13" style="848" customWidth="1"/>
    <col min="8202" max="8202" width="14.140625" style="848" customWidth="1"/>
    <col min="8203" max="8203" width="12" style="848" customWidth="1"/>
    <col min="8204" max="8446" width="9.140625" style="848"/>
    <col min="8447" max="8447" width="14.28515625" style="848" customWidth="1"/>
    <col min="8448" max="8448" width="18.42578125" style="848" customWidth="1"/>
    <col min="8449" max="8449" width="13.5703125" style="848" bestFit="1" customWidth="1"/>
    <col min="8450" max="8450" width="13.5703125" style="848" customWidth="1"/>
    <col min="8451" max="8451" width="10.85546875" style="848" customWidth="1"/>
    <col min="8452" max="8452" width="13.7109375" style="848" customWidth="1"/>
    <col min="8453" max="8453" width="13.5703125" style="848" customWidth="1"/>
    <col min="8454" max="8454" width="11.85546875" style="848" customWidth="1"/>
    <col min="8455" max="8455" width="12" style="848" customWidth="1"/>
    <col min="8456" max="8457" width="13" style="848" customWidth="1"/>
    <col min="8458" max="8458" width="14.140625" style="848" customWidth="1"/>
    <col min="8459" max="8459" width="12" style="848" customWidth="1"/>
    <col min="8460" max="8702" width="9.140625" style="848"/>
    <col min="8703" max="8703" width="14.28515625" style="848" customWidth="1"/>
    <col min="8704" max="8704" width="18.42578125" style="848" customWidth="1"/>
    <col min="8705" max="8705" width="13.5703125" style="848" bestFit="1" customWidth="1"/>
    <col min="8706" max="8706" width="13.5703125" style="848" customWidth="1"/>
    <col min="8707" max="8707" width="10.85546875" style="848" customWidth="1"/>
    <col min="8708" max="8708" width="13.7109375" style="848" customWidth="1"/>
    <col min="8709" max="8709" width="13.5703125" style="848" customWidth="1"/>
    <col min="8710" max="8710" width="11.85546875" style="848" customWidth="1"/>
    <col min="8711" max="8711" width="12" style="848" customWidth="1"/>
    <col min="8712" max="8713" width="13" style="848" customWidth="1"/>
    <col min="8714" max="8714" width="14.140625" style="848" customWidth="1"/>
    <col min="8715" max="8715" width="12" style="848" customWidth="1"/>
    <col min="8716" max="8958" width="9.140625" style="848"/>
    <col min="8959" max="8959" width="14.28515625" style="848" customWidth="1"/>
    <col min="8960" max="8960" width="18.42578125" style="848" customWidth="1"/>
    <col min="8961" max="8961" width="13.5703125" style="848" bestFit="1" customWidth="1"/>
    <col min="8962" max="8962" width="13.5703125" style="848" customWidth="1"/>
    <col min="8963" max="8963" width="10.85546875" style="848" customWidth="1"/>
    <col min="8964" max="8964" width="13.7109375" style="848" customWidth="1"/>
    <col min="8965" max="8965" width="13.5703125" style="848" customWidth="1"/>
    <col min="8966" max="8966" width="11.85546875" style="848" customWidth="1"/>
    <col min="8967" max="8967" width="12" style="848" customWidth="1"/>
    <col min="8968" max="8969" width="13" style="848" customWidth="1"/>
    <col min="8970" max="8970" width="14.140625" style="848" customWidth="1"/>
    <col min="8971" max="8971" width="12" style="848" customWidth="1"/>
    <col min="8972" max="9214" width="9.140625" style="848"/>
    <col min="9215" max="9215" width="14.28515625" style="848" customWidth="1"/>
    <col min="9216" max="9216" width="18.42578125" style="848" customWidth="1"/>
    <col min="9217" max="9217" width="13.5703125" style="848" bestFit="1" customWidth="1"/>
    <col min="9218" max="9218" width="13.5703125" style="848" customWidth="1"/>
    <col min="9219" max="9219" width="10.85546875" style="848" customWidth="1"/>
    <col min="9220" max="9220" width="13.7109375" style="848" customWidth="1"/>
    <col min="9221" max="9221" width="13.5703125" style="848" customWidth="1"/>
    <col min="9222" max="9222" width="11.85546875" style="848" customWidth="1"/>
    <col min="9223" max="9223" width="12" style="848" customWidth="1"/>
    <col min="9224" max="9225" width="13" style="848" customWidth="1"/>
    <col min="9226" max="9226" width="14.140625" style="848" customWidth="1"/>
    <col min="9227" max="9227" width="12" style="848" customWidth="1"/>
    <col min="9228" max="9470" width="9.140625" style="848"/>
    <col min="9471" max="9471" width="14.28515625" style="848" customWidth="1"/>
    <col min="9472" max="9472" width="18.42578125" style="848" customWidth="1"/>
    <col min="9473" max="9473" width="13.5703125" style="848" bestFit="1" customWidth="1"/>
    <col min="9474" max="9474" width="13.5703125" style="848" customWidth="1"/>
    <col min="9475" max="9475" width="10.85546875" style="848" customWidth="1"/>
    <col min="9476" max="9476" width="13.7109375" style="848" customWidth="1"/>
    <col min="9477" max="9477" width="13.5703125" style="848" customWidth="1"/>
    <col min="9478" max="9478" width="11.85546875" style="848" customWidth="1"/>
    <col min="9479" max="9479" width="12" style="848" customWidth="1"/>
    <col min="9480" max="9481" width="13" style="848" customWidth="1"/>
    <col min="9482" max="9482" width="14.140625" style="848" customWidth="1"/>
    <col min="9483" max="9483" width="12" style="848" customWidth="1"/>
    <col min="9484" max="9726" width="9.140625" style="848"/>
    <col min="9727" max="9727" width="14.28515625" style="848" customWidth="1"/>
    <col min="9728" max="9728" width="18.42578125" style="848" customWidth="1"/>
    <col min="9729" max="9729" width="13.5703125" style="848" bestFit="1" customWidth="1"/>
    <col min="9730" max="9730" width="13.5703125" style="848" customWidth="1"/>
    <col min="9731" max="9731" width="10.85546875" style="848" customWidth="1"/>
    <col min="9732" max="9732" width="13.7109375" style="848" customWidth="1"/>
    <col min="9733" max="9733" width="13.5703125" style="848" customWidth="1"/>
    <col min="9734" max="9734" width="11.85546875" style="848" customWidth="1"/>
    <col min="9735" max="9735" width="12" style="848" customWidth="1"/>
    <col min="9736" max="9737" width="13" style="848" customWidth="1"/>
    <col min="9738" max="9738" width="14.140625" style="848" customWidth="1"/>
    <col min="9739" max="9739" width="12" style="848" customWidth="1"/>
    <col min="9740" max="9982" width="9.140625" style="848"/>
    <col min="9983" max="9983" width="14.28515625" style="848" customWidth="1"/>
    <col min="9984" max="9984" width="18.42578125" style="848" customWidth="1"/>
    <col min="9985" max="9985" width="13.5703125" style="848" bestFit="1" customWidth="1"/>
    <col min="9986" max="9986" width="13.5703125" style="848" customWidth="1"/>
    <col min="9987" max="9987" width="10.85546875" style="848" customWidth="1"/>
    <col min="9988" max="9988" width="13.7109375" style="848" customWidth="1"/>
    <col min="9989" max="9989" width="13.5703125" style="848" customWidth="1"/>
    <col min="9990" max="9990" width="11.85546875" style="848" customWidth="1"/>
    <col min="9991" max="9991" width="12" style="848" customWidth="1"/>
    <col min="9992" max="9993" width="13" style="848" customWidth="1"/>
    <col min="9994" max="9994" width="14.140625" style="848" customWidth="1"/>
    <col min="9995" max="9995" width="12" style="848" customWidth="1"/>
    <col min="9996" max="10238" width="9.140625" style="848"/>
    <col min="10239" max="10239" width="14.28515625" style="848" customWidth="1"/>
    <col min="10240" max="10240" width="18.42578125" style="848" customWidth="1"/>
    <col min="10241" max="10241" width="13.5703125" style="848" bestFit="1" customWidth="1"/>
    <col min="10242" max="10242" width="13.5703125" style="848" customWidth="1"/>
    <col min="10243" max="10243" width="10.85546875" style="848" customWidth="1"/>
    <col min="10244" max="10244" width="13.7109375" style="848" customWidth="1"/>
    <col min="10245" max="10245" width="13.5703125" style="848" customWidth="1"/>
    <col min="10246" max="10246" width="11.85546875" style="848" customWidth="1"/>
    <col min="10247" max="10247" width="12" style="848" customWidth="1"/>
    <col min="10248" max="10249" width="13" style="848" customWidth="1"/>
    <col min="10250" max="10250" width="14.140625" style="848" customWidth="1"/>
    <col min="10251" max="10251" width="12" style="848" customWidth="1"/>
    <col min="10252" max="10494" width="9.140625" style="848"/>
    <col min="10495" max="10495" width="14.28515625" style="848" customWidth="1"/>
    <col min="10496" max="10496" width="18.42578125" style="848" customWidth="1"/>
    <col min="10497" max="10497" width="13.5703125" style="848" bestFit="1" customWidth="1"/>
    <col min="10498" max="10498" width="13.5703125" style="848" customWidth="1"/>
    <col min="10499" max="10499" width="10.85546875" style="848" customWidth="1"/>
    <col min="10500" max="10500" width="13.7109375" style="848" customWidth="1"/>
    <col min="10501" max="10501" width="13.5703125" style="848" customWidth="1"/>
    <col min="10502" max="10502" width="11.85546875" style="848" customWidth="1"/>
    <col min="10503" max="10503" width="12" style="848" customWidth="1"/>
    <col min="10504" max="10505" width="13" style="848" customWidth="1"/>
    <col min="10506" max="10506" width="14.140625" style="848" customWidth="1"/>
    <col min="10507" max="10507" width="12" style="848" customWidth="1"/>
    <col min="10508" max="10750" width="9.140625" style="848"/>
    <col min="10751" max="10751" width="14.28515625" style="848" customWidth="1"/>
    <col min="10752" max="10752" width="18.42578125" style="848" customWidth="1"/>
    <col min="10753" max="10753" width="13.5703125" style="848" bestFit="1" customWidth="1"/>
    <col min="10754" max="10754" width="13.5703125" style="848" customWidth="1"/>
    <col min="10755" max="10755" width="10.85546875" style="848" customWidth="1"/>
    <col min="10756" max="10756" width="13.7109375" style="848" customWidth="1"/>
    <col min="10757" max="10757" width="13.5703125" style="848" customWidth="1"/>
    <col min="10758" max="10758" width="11.85546875" style="848" customWidth="1"/>
    <col min="10759" max="10759" width="12" style="848" customWidth="1"/>
    <col min="10760" max="10761" width="13" style="848" customWidth="1"/>
    <col min="10762" max="10762" width="14.140625" style="848" customWidth="1"/>
    <col min="10763" max="10763" width="12" style="848" customWidth="1"/>
    <col min="10764" max="11006" width="9.140625" style="848"/>
    <col min="11007" max="11007" width="14.28515625" style="848" customWidth="1"/>
    <col min="11008" max="11008" width="18.42578125" style="848" customWidth="1"/>
    <col min="11009" max="11009" width="13.5703125" style="848" bestFit="1" customWidth="1"/>
    <col min="11010" max="11010" width="13.5703125" style="848" customWidth="1"/>
    <col min="11011" max="11011" width="10.85546875" style="848" customWidth="1"/>
    <col min="11012" max="11012" width="13.7109375" style="848" customWidth="1"/>
    <col min="11013" max="11013" width="13.5703125" style="848" customWidth="1"/>
    <col min="11014" max="11014" width="11.85546875" style="848" customWidth="1"/>
    <col min="11015" max="11015" width="12" style="848" customWidth="1"/>
    <col min="11016" max="11017" width="13" style="848" customWidth="1"/>
    <col min="11018" max="11018" width="14.140625" style="848" customWidth="1"/>
    <col min="11019" max="11019" width="12" style="848" customWidth="1"/>
    <col min="11020" max="11262" width="9.140625" style="848"/>
    <col min="11263" max="11263" width="14.28515625" style="848" customWidth="1"/>
    <col min="11264" max="11264" width="18.42578125" style="848" customWidth="1"/>
    <col min="11265" max="11265" width="13.5703125" style="848" bestFit="1" customWidth="1"/>
    <col min="11266" max="11266" width="13.5703125" style="848" customWidth="1"/>
    <col min="11267" max="11267" width="10.85546875" style="848" customWidth="1"/>
    <col min="11268" max="11268" width="13.7109375" style="848" customWidth="1"/>
    <col min="11269" max="11269" width="13.5703125" style="848" customWidth="1"/>
    <col min="11270" max="11270" width="11.85546875" style="848" customWidth="1"/>
    <col min="11271" max="11271" width="12" style="848" customWidth="1"/>
    <col min="11272" max="11273" width="13" style="848" customWidth="1"/>
    <col min="11274" max="11274" width="14.140625" style="848" customWidth="1"/>
    <col min="11275" max="11275" width="12" style="848" customWidth="1"/>
    <col min="11276" max="11518" width="9.140625" style="848"/>
    <col min="11519" max="11519" width="14.28515625" style="848" customWidth="1"/>
    <col min="11520" max="11520" width="18.42578125" style="848" customWidth="1"/>
    <col min="11521" max="11521" width="13.5703125" style="848" bestFit="1" customWidth="1"/>
    <col min="11522" max="11522" width="13.5703125" style="848" customWidth="1"/>
    <col min="11523" max="11523" width="10.85546875" style="848" customWidth="1"/>
    <col min="11524" max="11524" width="13.7109375" style="848" customWidth="1"/>
    <col min="11525" max="11525" width="13.5703125" style="848" customWidth="1"/>
    <col min="11526" max="11526" width="11.85546875" style="848" customWidth="1"/>
    <col min="11527" max="11527" width="12" style="848" customWidth="1"/>
    <col min="11528" max="11529" width="13" style="848" customWidth="1"/>
    <col min="11530" max="11530" width="14.140625" style="848" customWidth="1"/>
    <col min="11531" max="11531" width="12" style="848" customWidth="1"/>
    <col min="11532" max="11774" width="9.140625" style="848"/>
    <col min="11775" max="11775" width="14.28515625" style="848" customWidth="1"/>
    <col min="11776" max="11776" width="18.42578125" style="848" customWidth="1"/>
    <col min="11777" max="11777" width="13.5703125" style="848" bestFit="1" customWidth="1"/>
    <col min="11778" max="11778" width="13.5703125" style="848" customWidth="1"/>
    <col min="11779" max="11779" width="10.85546875" style="848" customWidth="1"/>
    <col min="11780" max="11780" width="13.7109375" style="848" customWidth="1"/>
    <col min="11781" max="11781" width="13.5703125" style="848" customWidth="1"/>
    <col min="11782" max="11782" width="11.85546875" style="848" customWidth="1"/>
    <col min="11783" max="11783" width="12" style="848" customWidth="1"/>
    <col min="11784" max="11785" width="13" style="848" customWidth="1"/>
    <col min="11786" max="11786" width="14.140625" style="848" customWidth="1"/>
    <col min="11787" max="11787" width="12" style="848" customWidth="1"/>
    <col min="11788" max="12030" width="9.140625" style="848"/>
    <col min="12031" max="12031" width="14.28515625" style="848" customWidth="1"/>
    <col min="12032" max="12032" width="18.42578125" style="848" customWidth="1"/>
    <col min="12033" max="12033" width="13.5703125" style="848" bestFit="1" customWidth="1"/>
    <col min="12034" max="12034" width="13.5703125" style="848" customWidth="1"/>
    <col min="12035" max="12035" width="10.85546875" style="848" customWidth="1"/>
    <col min="12036" max="12036" width="13.7109375" style="848" customWidth="1"/>
    <col min="12037" max="12037" width="13.5703125" style="848" customWidth="1"/>
    <col min="12038" max="12038" width="11.85546875" style="848" customWidth="1"/>
    <col min="12039" max="12039" width="12" style="848" customWidth="1"/>
    <col min="12040" max="12041" width="13" style="848" customWidth="1"/>
    <col min="12042" max="12042" width="14.140625" style="848" customWidth="1"/>
    <col min="12043" max="12043" width="12" style="848" customWidth="1"/>
    <col min="12044" max="12286" width="9.140625" style="848"/>
    <col min="12287" max="12287" width="14.28515625" style="848" customWidth="1"/>
    <col min="12288" max="12288" width="18.42578125" style="848" customWidth="1"/>
    <col min="12289" max="12289" width="13.5703125" style="848" bestFit="1" customWidth="1"/>
    <col min="12290" max="12290" width="13.5703125" style="848" customWidth="1"/>
    <col min="12291" max="12291" width="10.85546875" style="848" customWidth="1"/>
    <col min="12292" max="12292" width="13.7109375" style="848" customWidth="1"/>
    <col min="12293" max="12293" width="13.5703125" style="848" customWidth="1"/>
    <col min="12294" max="12294" width="11.85546875" style="848" customWidth="1"/>
    <col min="12295" max="12295" width="12" style="848" customWidth="1"/>
    <col min="12296" max="12297" width="13" style="848" customWidth="1"/>
    <col min="12298" max="12298" width="14.140625" style="848" customWidth="1"/>
    <col min="12299" max="12299" width="12" style="848" customWidth="1"/>
    <col min="12300" max="12542" width="9.140625" style="848"/>
    <col min="12543" max="12543" width="14.28515625" style="848" customWidth="1"/>
    <col min="12544" max="12544" width="18.42578125" style="848" customWidth="1"/>
    <col min="12545" max="12545" width="13.5703125" style="848" bestFit="1" customWidth="1"/>
    <col min="12546" max="12546" width="13.5703125" style="848" customWidth="1"/>
    <col min="12547" max="12547" width="10.85546875" style="848" customWidth="1"/>
    <col min="12548" max="12548" width="13.7109375" style="848" customWidth="1"/>
    <col min="12549" max="12549" width="13.5703125" style="848" customWidth="1"/>
    <col min="12550" max="12550" width="11.85546875" style="848" customWidth="1"/>
    <col min="12551" max="12551" width="12" style="848" customWidth="1"/>
    <col min="12552" max="12553" width="13" style="848" customWidth="1"/>
    <col min="12554" max="12554" width="14.140625" style="848" customWidth="1"/>
    <col min="12555" max="12555" width="12" style="848" customWidth="1"/>
    <col min="12556" max="12798" width="9.140625" style="848"/>
    <col min="12799" max="12799" width="14.28515625" style="848" customWidth="1"/>
    <col min="12800" max="12800" width="18.42578125" style="848" customWidth="1"/>
    <col min="12801" max="12801" width="13.5703125" style="848" bestFit="1" customWidth="1"/>
    <col min="12802" max="12802" width="13.5703125" style="848" customWidth="1"/>
    <col min="12803" max="12803" width="10.85546875" style="848" customWidth="1"/>
    <col min="12804" max="12804" width="13.7109375" style="848" customWidth="1"/>
    <col min="12805" max="12805" width="13.5703125" style="848" customWidth="1"/>
    <col min="12806" max="12806" width="11.85546875" style="848" customWidth="1"/>
    <col min="12807" max="12807" width="12" style="848" customWidth="1"/>
    <col min="12808" max="12809" width="13" style="848" customWidth="1"/>
    <col min="12810" max="12810" width="14.140625" style="848" customWidth="1"/>
    <col min="12811" max="12811" width="12" style="848" customWidth="1"/>
    <col min="12812" max="13054" width="9.140625" style="848"/>
    <col min="13055" max="13055" width="14.28515625" style="848" customWidth="1"/>
    <col min="13056" max="13056" width="18.42578125" style="848" customWidth="1"/>
    <col min="13057" max="13057" width="13.5703125" style="848" bestFit="1" customWidth="1"/>
    <col min="13058" max="13058" width="13.5703125" style="848" customWidth="1"/>
    <col min="13059" max="13059" width="10.85546875" style="848" customWidth="1"/>
    <col min="13060" max="13060" width="13.7109375" style="848" customWidth="1"/>
    <col min="13061" max="13061" width="13.5703125" style="848" customWidth="1"/>
    <col min="13062" max="13062" width="11.85546875" style="848" customWidth="1"/>
    <col min="13063" max="13063" width="12" style="848" customWidth="1"/>
    <col min="13064" max="13065" width="13" style="848" customWidth="1"/>
    <col min="13066" max="13066" width="14.140625" style="848" customWidth="1"/>
    <col min="13067" max="13067" width="12" style="848" customWidth="1"/>
    <col min="13068" max="13310" width="9.140625" style="848"/>
    <col min="13311" max="13311" width="14.28515625" style="848" customWidth="1"/>
    <col min="13312" max="13312" width="18.42578125" style="848" customWidth="1"/>
    <col min="13313" max="13313" width="13.5703125" style="848" bestFit="1" customWidth="1"/>
    <col min="13314" max="13314" width="13.5703125" style="848" customWidth="1"/>
    <col min="13315" max="13315" width="10.85546875" style="848" customWidth="1"/>
    <col min="13316" max="13316" width="13.7109375" style="848" customWidth="1"/>
    <col min="13317" max="13317" width="13.5703125" style="848" customWidth="1"/>
    <col min="13318" max="13318" width="11.85546875" style="848" customWidth="1"/>
    <col min="13319" max="13319" width="12" style="848" customWidth="1"/>
    <col min="13320" max="13321" width="13" style="848" customWidth="1"/>
    <col min="13322" max="13322" width="14.140625" style="848" customWidth="1"/>
    <col min="13323" max="13323" width="12" style="848" customWidth="1"/>
    <col min="13324" max="13566" width="9.140625" style="848"/>
    <col min="13567" max="13567" width="14.28515625" style="848" customWidth="1"/>
    <col min="13568" max="13568" width="18.42578125" style="848" customWidth="1"/>
    <col min="13569" max="13569" width="13.5703125" style="848" bestFit="1" customWidth="1"/>
    <col min="13570" max="13570" width="13.5703125" style="848" customWidth="1"/>
    <col min="13571" max="13571" width="10.85546875" style="848" customWidth="1"/>
    <col min="13572" max="13572" width="13.7109375" style="848" customWidth="1"/>
    <col min="13573" max="13573" width="13.5703125" style="848" customWidth="1"/>
    <col min="13574" max="13574" width="11.85546875" style="848" customWidth="1"/>
    <col min="13575" max="13575" width="12" style="848" customWidth="1"/>
    <col min="13576" max="13577" width="13" style="848" customWidth="1"/>
    <col min="13578" max="13578" width="14.140625" style="848" customWidth="1"/>
    <col min="13579" max="13579" width="12" style="848" customWidth="1"/>
    <col min="13580" max="13822" width="9.140625" style="848"/>
    <col min="13823" max="13823" width="14.28515625" style="848" customWidth="1"/>
    <col min="13824" max="13824" width="18.42578125" style="848" customWidth="1"/>
    <col min="13825" max="13825" width="13.5703125" style="848" bestFit="1" customWidth="1"/>
    <col min="13826" max="13826" width="13.5703125" style="848" customWidth="1"/>
    <col min="13827" max="13827" width="10.85546875" style="848" customWidth="1"/>
    <col min="13828" max="13828" width="13.7109375" style="848" customWidth="1"/>
    <col min="13829" max="13829" width="13.5703125" style="848" customWidth="1"/>
    <col min="13830" max="13830" width="11.85546875" style="848" customWidth="1"/>
    <col min="13831" max="13831" width="12" style="848" customWidth="1"/>
    <col min="13832" max="13833" width="13" style="848" customWidth="1"/>
    <col min="13834" max="13834" width="14.140625" style="848" customWidth="1"/>
    <col min="13835" max="13835" width="12" style="848" customWidth="1"/>
    <col min="13836" max="14078" width="9.140625" style="848"/>
    <col min="14079" max="14079" width="14.28515625" style="848" customWidth="1"/>
    <col min="14080" max="14080" width="18.42578125" style="848" customWidth="1"/>
    <col min="14081" max="14081" width="13.5703125" style="848" bestFit="1" customWidth="1"/>
    <col min="14082" max="14082" width="13.5703125" style="848" customWidth="1"/>
    <col min="14083" max="14083" width="10.85546875" style="848" customWidth="1"/>
    <col min="14084" max="14084" width="13.7109375" style="848" customWidth="1"/>
    <col min="14085" max="14085" width="13.5703125" style="848" customWidth="1"/>
    <col min="14086" max="14086" width="11.85546875" style="848" customWidth="1"/>
    <col min="14087" max="14087" width="12" style="848" customWidth="1"/>
    <col min="14088" max="14089" width="13" style="848" customWidth="1"/>
    <col min="14090" max="14090" width="14.140625" style="848" customWidth="1"/>
    <col min="14091" max="14091" width="12" style="848" customWidth="1"/>
    <col min="14092" max="14334" width="9.140625" style="848"/>
    <col min="14335" max="14335" width="14.28515625" style="848" customWidth="1"/>
    <col min="14336" max="14336" width="18.42578125" style="848" customWidth="1"/>
    <col min="14337" max="14337" width="13.5703125" style="848" bestFit="1" customWidth="1"/>
    <col min="14338" max="14338" width="13.5703125" style="848" customWidth="1"/>
    <col min="14339" max="14339" width="10.85546875" style="848" customWidth="1"/>
    <col min="14340" max="14340" width="13.7109375" style="848" customWidth="1"/>
    <col min="14341" max="14341" width="13.5703125" style="848" customWidth="1"/>
    <col min="14342" max="14342" width="11.85546875" style="848" customWidth="1"/>
    <col min="14343" max="14343" width="12" style="848" customWidth="1"/>
    <col min="14344" max="14345" width="13" style="848" customWidth="1"/>
    <col min="14346" max="14346" width="14.140625" style="848" customWidth="1"/>
    <col min="14347" max="14347" width="12" style="848" customWidth="1"/>
    <col min="14348" max="14590" width="9.140625" style="848"/>
    <col min="14591" max="14591" width="14.28515625" style="848" customWidth="1"/>
    <col min="14592" max="14592" width="18.42578125" style="848" customWidth="1"/>
    <col min="14593" max="14593" width="13.5703125" style="848" bestFit="1" customWidth="1"/>
    <col min="14594" max="14594" width="13.5703125" style="848" customWidth="1"/>
    <col min="14595" max="14595" width="10.85546875" style="848" customWidth="1"/>
    <col min="14596" max="14596" width="13.7109375" style="848" customWidth="1"/>
    <col min="14597" max="14597" width="13.5703125" style="848" customWidth="1"/>
    <col min="14598" max="14598" width="11.85546875" style="848" customWidth="1"/>
    <col min="14599" max="14599" width="12" style="848" customWidth="1"/>
    <col min="14600" max="14601" width="13" style="848" customWidth="1"/>
    <col min="14602" max="14602" width="14.140625" style="848" customWidth="1"/>
    <col min="14603" max="14603" width="12" style="848" customWidth="1"/>
    <col min="14604" max="14846" width="9.140625" style="848"/>
    <col min="14847" max="14847" width="14.28515625" style="848" customWidth="1"/>
    <col min="14848" max="14848" width="18.42578125" style="848" customWidth="1"/>
    <col min="14849" max="14849" width="13.5703125" style="848" bestFit="1" customWidth="1"/>
    <col min="14850" max="14850" width="13.5703125" style="848" customWidth="1"/>
    <col min="14851" max="14851" width="10.85546875" style="848" customWidth="1"/>
    <col min="14852" max="14852" width="13.7109375" style="848" customWidth="1"/>
    <col min="14853" max="14853" width="13.5703125" style="848" customWidth="1"/>
    <col min="14854" max="14854" width="11.85546875" style="848" customWidth="1"/>
    <col min="14855" max="14855" width="12" style="848" customWidth="1"/>
    <col min="14856" max="14857" width="13" style="848" customWidth="1"/>
    <col min="14858" max="14858" width="14.140625" style="848" customWidth="1"/>
    <col min="14859" max="14859" width="12" style="848" customWidth="1"/>
    <col min="14860" max="15102" width="9.140625" style="848"/>
    <col min="15103" max="15103" width="14.28515625" style="848" customWidth="1"/>
    <col min="15104" max="15104" width="18.42578125" style="848" customWidth="1"/>
    <col min="15105" max="15105" width="13.5703125" style="848" bestFit="1" customWidth="1"/>
    <col min="15106" max="15106" width="13.5703125" style="848" customWidth="1"/>
    <col min="15107" max="15107" width="10.85546875" style="848" customWidth="1"/>
    <col min="15108" max="15108" width="13.7109375" style="848" customWidth="1"/>
    <col min="15109" max="15109" width="13.5703125" style="848" customWidth="1"/>
    <col min="15110" max="15110" width="11.85546875" style="848" customWidth="1"/>
    <col min="15111" max="15111" width="12" style="848" customWidth="1"/>
    <col min="15112" max="15113" width="13" style="848" customWidth="1"/>
    <col min="15114" max="15114" width="14.140625" style="848" customWidth="1"/>
    <col min="15115" max="15115" width="12" style="848" customWidth="1"/>
    <col min="15116" max="15358" width="9.140625" style="848"/>
    <col min="15359" max="15359" width="14.28515625" style="848" customWidth="1"/>
    <col min="15360" max="15360" width="18.42578125" style="848" customWidth="1"/>
    <col min="15361" max="15361" width="13.5703125" style="848" bestFit="1" customWidth="1"/>
    <col min="15362" max="15362" width="13.5703125" style="848" customWidth="1"/>
    <col min="15363" max="15363" width="10.85546875" style="848" customWidth="1"/>
    <col min="15364" max="15364" width="13.7109375" style="848" customWidth="1"/>
    <col min="15365" max="15365" width="13.5703125" style="848" customWidth="1"/>
    <col min="15366" max="15366" width="11.85546875" style="848" customWidth="1"/>
    <col min="15367" max="15367" width="12" style="848" customWidth="1"/>
    <col min="15368" max="15369" width="13" style="848" customWidth="1"/>
    <col min="15370" max="15370" width="14.140625" style="848" customWidth="1"/>
    <col min="15371" max="15371" width="12" style="848" customWidth="1"/>
    <col min="15372" max="15614" width="9.140625" style="848"/>
    <col min="15615" max="15615" width="14.28515625" style="848" customWidth="1"/>
    <col min="15616" max="15616" width="18.42578125" style="848" customWidth="1"/>
    <col min="15617" max="15617" width="13.5703125" style="848" bestFit="1" customWidth="1"/>
    <col min="15618" max="15618" width="13.5703125" style="848" customWidth="1"/>
    <col min="15619" max="15619" width="10.85546875" style="848" customWidth="1"/>
    <col min="15620" max="15620" width="13.7109375" style="848" customWidth="1"/>
    <col min="15621" max="15621" width="13.5703125" style="848" customWidth="1"/>
    <col min="15622" max="15622" width="11.85546875" style="848" customWidth="1"/>
    <col min="15623" max="15623" width="12" style="848" customWidth="1"/>
    <col min="15624" max="15625" width="13" style="848" customWidth="1"/>
    <col min="15626" max="15626" width="14.140625" style="848" customWidth="1"/>
    <col min="15627" max="15627" width="12" style="848" customWidth="1"/>
    <col min="15628" max="15870" width="9.140625" style="848"/>
    <col min="15871" max="15871" width="14.28515625" style="848" customWidth="1"/>
    <col min="15872" max="15872" width="18.42578125" style="848" customWidth="1"/>
    <col min="15873" max="15873" width="13.5703125" style="848" bestFit="1" customWidth="1"/>
    <col min="15874" max="15874" width="13.5703125" style="848" customWidth="1"/>
    <col min="15875" max="15875" width="10.85546875" style="848" customWidth="1"/>
    <col min="15876" max="15876" width="13.7109375" style="848" customWidth="1"/>
    <col min="15877" max="15877" width="13.5703125" style="848" customWidth="1"/>
    <col min="15878" max="15878" width="11.85546875" style="848" customWidth="1"/>
    <col min="15879" max="15879" width="12" style="848" customWidth="1"/>
    <col min="15880" max="15881" width="13" style="848" customWidth="1"/>
    <col min="15882" max="15882" width="14.140625" style="848" customWidth="1"/>
    <col min="15883" max="15883" width="12" style="848" customWidth="1"/>
    <col min="15884" max="16126" width="9.140625" style="848"/>
    <col min="16127" max="16127" width="14.28515625" style="848" customWidth="1"/>
    <col min="16128" max="16128" width="18.42578125" style="848" customWidth="1"/>
    <col min="16129" max="16129" width="13.5703125" style="848" bestFit="1" customWidth="1"/>
    <col min="16130" max="16130" width="13.5703125" style="848" customWidth="1"/>
    <col min="16131" max="16131" width="10.85546875" style="848" customWidth="1"/>
    <col min="16132" max="16132" width="13.7109375" style="848" customWidth="1"/>
    <col min="16133" max="16133" width="13.5703125" style="848" customWidth="1"/>
    <col min="16134" max="16134" width="11.85546875" style="848" customWidth="1"/>
    <col min="16135" max="16135" width="12" style="848" customWidth="1"/>
    <col min="16136" max="16137" width="13" style="848" customWidth="1"/>
    <col min="16138" max="16138" width="14.140625" style="848" customWidth="1"/>
    <col min="16139" max="16139" width="12" style="848" customWidth="1"/>
    <col min="16140" max="16384" width="9.140625" style="848"/>
  </cols>
  <sheetData>
    <row r="1" spans="1:17" x14ac:dyDescent="0.2">
      <c r="B1" s="944" t="s">
        <v>338</v>
      </c>
      <c r="C1" s="944"/>
      <c r="D1" s="944"/>
      <c r="E1" s="944"/>
      <c r="F1" s="944"/>
      <c r="G1" s="944"/>
      <c r="H1" s="944"/>
      <c r="I1" s="944"/>
      <c r="J1" s="944"/>
      <c r="K1" s="944"/>
      <c r="L1" s="944"/>
      <c r="M1" s="944"/>
    </row>
    <row r="2" spans="1:17" x14ac:dyDescent="0.2">
      <c r="B2" s="945" t="s">
        <v>1</v>
      </c>
      <c r="C2" s="945"/>
      <c r="D2" s="945"/>
      <c r="E2" s="945"/>
      <c r="F2" s="945"/>
      <c r="G2" s="945"/>
      <c r="H2" s="945"/>
      <c r="I2" s="945"/>
      <c r="J2" s="945"/>
      <c r="K2" s="945"/>
      <c r="L2" s="945"/>
      <c r="M2" s="945"/>
    </row>
    <row r="3" spans="1:17" x14ac:dyDescent="0.2">
      <c r="B3" s="946" t="s">
        <v>226</v>
      </c>
      <c r="C3" s="946"/>
      <c r="D3" s="946"/>
      <c r="E3" s="946"/>
      <c r="F3" s="946"/>
      <c r="G3" s="946"/>
      <c r="H3" s="946"/>
      <c r="I3" s="946"/>
      <c r="J3" s="946"/>
      <c r="K3" s="946"/>
      <c r="L3" s="946"/>
      <c r="M3" s="946"/>
    </row>
    <row r="4" spans="1:17" x14ac:dyDescent="0.2">
      <c r="B4" s="945" t="s">
        <v>3</v>
      </c>
      <c r="C4" s="945"/>
      <c r="D4" s="945"/>
      <c r="E4" s="945"/>
      <c r="F4" s="945"/>
      <c r="G4" s="945"/>
      <c r="H4" s="945"/>
      <c r="I4" s="945"/>
      <c r="J4" s="945"/>
      <c r="K4" s="945"/>
      <c r="L4" s="945"/>
      <c r="M4" s="945"/>
    </row>
    <row r="5" spans="1:17" x14ac:dyDescent="0.2">
      <c r="A5" s="788"/>
      <c r="B5" s="945" t="s">
        <v>4</v>
      </c>
      <c r="C5" s="945"/>
      <c r="D5" s="945"/>
      <c r="E5" s="945"/>
      <c r="F5" s="945"/>
      <c r="G5" s="945"/>
      <c r="H5" s="945"/>
      <c r="I5" s="945"/>
      <c r="J5" s="945"/>
      <c r="K5" s="945"/>
      <c r="L5" s="945"/>
      <c r="M5" s="945"/>
      <c r="N5" s="788"/>
      <c r="O5" s="788"/>
      <c r="P5" s="788"/>
      <c r="Q5" s="788"/>
    </row>
    <row r="6" spans="1:17" ht="8.1" customHeight="1" x14ac:dyDescent="0.2">
      <c r="B6" s="787"/>
      <c r="C6" s="787"/>
      <c r="D6" s="787"/>
      <c r="E6" s="853"/>
      <c r="F6" s="854"/>
      <c r="G6" s="854"/>
      <c r="H6" s="853"/>
      <c r="I6" s="855"/>
      <c r="J6" s="855"/>
    </row>
    <row r="7" spans="1:17" ht="25.5" x14ac:dyDescent="0.2">
      <c r="C7" s="793" t="s">
        <v>5</v>
      </c>
      <c r="D7" s="793" t="s">
        <v>6</v>
      </c>
      <c r="E7" s="794" t="s">
        <v>7</v>
      </c>
      <c r="F7" s="795" t="s">
        <v>8</v>
      </c>
      <c r="G7" s="795" t="s">
        <v>9</v>
      </c>
      <c r="H7" s="794" t="s">
        <v>10</v>
      </c>
      <c r="I7" s="796" t="s">
        <v>11</v>
      </c>
      <c r="J7" s="797" t="s">
        <v>12</v>
      </c>
      <c r="K7" s="795" t="s">
        <v>13</v>
      </c>
      <c r="L7" s="798" t="s">
        <v>14</v>
      </c>
      <c r="M7" s="799" t="s">
        <v>15</v>
      </c>
    </row>
    <row r="8" spans="1:17" x14ac:dyDescent="0.2">
      <c r="A8" s="800" t="s">
        <v>16</v>
      </c>
      <c r="B8" s="801"/>
      <c r="C8" s="802">
        <v>1839799</v>
      </c>
      <c r="D8" s="802">
        <v>1717027.4839599747</v>
      </c>
      <c r="E8" s="803">
        <v>1.0715023592731769</v>
      </c>
      <c r="F8" s="804">
        <v>67750.084275999994</v>
      </c>
      <c r="G8" s="804">
        <v>69048.484382447277</v>
      </c>
      <c r="H8" s="803">
        <v>0.98119582032741404</v>
      </c>
      <c r="I8" s="805">
        <v>47978676.213619165</v>
      </c>
      <c r="J8" s="806">
        <v>1</v>
      </c>
      <c r="K8" s="804">
        <v>3715034.8493288304</v>
      </c>
      <c r="L8" s="806">
        <v>1</v>
      </c>
      <c r="M8" s="807">
        <v>1</v>
      </c>
    </row>
    <row r="9" spans="1:17" x14ac:dyDescent="0.2">
      <c r="C9" s="808"/>
      <c r="D9" s="808"/>
      <c r="E9" s="809"/>
      <c r="F9" s="810"/>
      <c r="G9" s="810"/>
      <c r="H9" s="809"/>
      <c r="I9" s="811"/>
      <c r="J9" s="812" t="s">
        <v>64</v>
      </c>
      <c r="K9" s="813"/>
      <c r="L9" s="809" t="s">
        <v>64</v>
      </c>
      <c r="M9" s="814" t="s">
        <v>64</v>
      </c>
    </row>
    <row r="10" spans="1:17" x14ac:dyDescent="0.2">
      <c r="A10" s="787" t="s">
        <v>68</v>
      </c>
      <c r="B10" s="815" t="s">
        <v>134</v>
      </c>
      <c r="C10" s="816">
        <v>145251</v>
      </c>
      <c r="D10" s="816">
        <v>122376.54228000142</v>
      </c>
      <c r="E10" s="817">
        <v>1.1869186471020001</v>
      </c>
      <c r="F10" s="818">
        <v>10212.814920999999</v>
      </c>
      <c r="G10" s="818">
        <v>10488.626117120184</v>
      </c>
      <c r="H10" s="817">
        <v>0.97370378226467724</v>
      </c>
      <c r="I10" s="819">
        <v>14205486.615569822</v>
      </c>
      <c r="J10" s="820">
        <v>0.29607916967783016</v>
      </c>
      <c r="K10" s="818">
        <v>1638667.4408276947</v>
      </c>
      <c r="L10" s="817">
        <v>0.44109073192778836</v>
      </c>
      <c r="M10" s="821">
        <v>0.15190233661068575</v>
      </c>
      <c r="P10" s="856"/>
    </row>
    <row r="11" spans="1:17" x14ac:dyDescent="0.2">
      <c r="B11" s="822" t="s">
        <v>29</v>
      </c>
      <c r="C11" s="823">
        <v>470186</v>
      </c>
      <c r="D11" s="823">
        <v>407132.47877000028</v>
      </c>
      <c r="E11" s="814">
        <v>1.1548722455660931</v>
      </c>
      <c r="F11" s="824">
        <v>20292.709312999999</v>
      </c>
      <c r="G11" s="824">
        <v>20258.688035597894</v>
      </c>
      <c r="H11" s="814">
        <v>1.0016793425784694</v>
      </c>
      <c r="I11" s="825">
        <v>19469592.293339871</v>
      </c>
      <c r="J11" s="826">
        <v>0.40579677952459342</v>
      </c>
      <c r="K11" s="824">
        <v>1396068.4803082896</v>
      </c>
      <c r="L11" s="814">
        <v>0.37578879793294745</v>
      </c>
      <c r="M11" s="827">
        <v>0.2933980117997757</v>
      </c>
      <c r="P11" s="856"/>
    </row>
    <row r="12" spans="1:17" x14ac:dyDescent="0.2">
      <c r="B12" s="822" t="s">
        <v>69</v>
      </c>
      <c r="C12" s="823">
        <v>840749</v>
      </c>
      <c r="D12" s="823">
        <v>786780.66660000174</v>
      </c>
      <c r="E12" s="814">
        <v>1.0685938733512828</v>
      </c>
      <c r="F12" s="824">
        <v>27877.877021</v>
      </c>
      <c r="G12" s="824">
        <v>28317.627545714924</v>
      </c>
      <c r="H12" s="814">
        <v>0.98447078506117769</v>
      </c>
      <c r="I12" s="825">
        <v>11928113.10544993</v>
      </c>
      <c r="J12" s="826">
        <v>0.24861280149417775</v>
      </c>
      <c r="K12" s="824">
        <v>612092.3794377849</v>
      </c>
      <c r="L12" s="814">
        <v>0.164760871502556</v>
      </c>
      <c r="M12" s="827">
        <v>0.41011222475020048</v>
      </c>
      <c r="P12" s="856"/>
    </row>
    <row r="13" spans="1:17" x14ac:dyDescent="0.2">
      <c r="B13" s="828" t="s">
        <v>70</v>
      </c>
      <c r="C13" s="829">
        <v>383613</v>
      </c>
      <c r="D13" s="829">
        <v>400737.79630999995</v>
      </c>
      <c r="E13" s="830">
        <v>0.95726683016255176</v>
      </c>
      <c r="F13" s="831">
        <v>9366.6830210000007</v>
      </c>
      <c r="G13" s="831">
        <v>9983.5426840132659</v>
      </c>
      <c r="H13" s="830">
        <v>0.93821234780705176</v>
      </c>
      <c r="I13" s="832">
        <v>2375484.1992599973</v>
      </c>
      <c r="J13" s="833">
        <v>4.9511249303408153E-2</v>
      </c>
      <c r="K13" s="831">
        <v>68206.548755119336</v>
      </c>
      <c r="L13" s="830">
        <v>1.835959863672389E-2</v>
      </c>
      <c r="M13" s="834">
        <v>0.14458742683932349</v>
      </c>
      <c r="P13" s="856"/>
    </row>
    <row r="14" spans="1:17" x14ac:dyDescent="0.2">
      <c r="B14" s="835"/>
      <c r="C14" s="823"/>
      <c r="D14" s="823"/>
      <c r="E14" s="814"/>
      <c r="F14" s="836"/>
      <c r="G14" s="836"/>
      <c r="H14" s="814"/>
      <c r="I14" s="825"/>
      <c r="J14" s="826"/>
      <c r="K14" s="836"/>
      <c r="L14" s="814"/>
      <c r="M14" s="814"/>
      <c r="P14" s="856"/>
    </row>
    <row r="15" spans="1:17" x14ac:dyDescent="0.2">
      <c r="A15" s="787" t="s">
        <v>31</v>
      </c>
      <c r="B15" s="837" t="s">
        <v>32</v>
      </c>
      <c r="C15" s="816">
        <v>1176855</v>
      </c>
      <c r="D15" s="816">
        <v>1102415.0288199801</v>
      </c>
      <c r="E15" s="817">
        <v>1.0675244524375724</v>
      </c>
      <c r="F15" s="818">
        <v>45108.008977999998</v>
      </c>
      <c r="G15" s="818">
        <v>46451.714119820164</v>
      </c>
      <c r="H15" s="817">
        <v>0.97107307733888704</v>
      </c>
      <c r="I15" s="819">
        <v>28733064.472469572</v>
      </c>
      <c r="J15" s="820">
        <v>0.59887155586659224</v>
      </c>
      <c r="K15" s="818">
        <v>2516531.8772735582</v>
      </c>
      <c r="L15" s="817">
        <v>0.67739118994488101</v>
      </c>
      <c r="M15" s="821">
        <v>0.67274053203734896</v>
      </c>
    </row>
    <row r="16" spans="1:17" x14ac:dyDescent="0.2">
      <c r="B16" s="838" t="s">
        <v>33</v>
      </c>
      <c r="C16" s="829">
        <v>662944</v>
      </c>
      <c r="D16" s="829">
        <v>614612.455139998</v>
      </c>
      <c r="E16" s="830">
        <v>1.0786374315323515</v>
      </c>
      <c r="F16" s="831">
        <v>22642.075298</v>
      </c>
      <c r="G16" s="831">
        <v>22596.770262626313</v>
      </c>
      <c r="H16" s="830">
        <v>1.0020049341055</v>
      </c>
      <c r="I16" s="832">
        <v>19245611.741149887</v>
      </c>
      <c r="J16" s="833">
        <v>0.40112844413341386</v>
      </c>
      <c r="K16" s="831">
        <v>1198502.9720552773</v>
      </c>
      <c r="L16" s="830">
        <v>0.32260881005512038</v>
      </c>
      <c r="M16" s="834">
        <v>0.32725946796263944</v>
      </c>
    </row>
    <row r="17" spans="1:13" x14ac:dyDescent="0.2">
      <c r="B17" s="835"/>
      <c r="C17" s="823"/>
      <c r="D17" s="823"/>
      <c r="E17" s="814"/>
      <c r="F17" s="839"/>
      <c r="G17" s="839"/>
      <c r="H17" s="814"/>
      <c r="I17" s="825"/>
      <c r="J17" s="826"/>
      <c r="K17" s="836"/>
      <c r="L17" s="814"/>
      <c r="M17" s="814"/>
    </row>
    <row r="18" spans="1:13" x14ac:dyDescent="0.2">
      <c r="A18" s="787" t="s">
        <v>34</v>
      </c>
      <c r="B18" s="840" t="s">
        <v>35</v>
      </c>
      <c r="C18" s="816">
        <v>1631</v>
      </c>
      <c r="D18" s="816">
        <v>951.03344000000675</v>
      </c>
      <c r="E18" s="817">
        <v>1.7149764996696524</v>
      </c>
      <c r="F18" s="818">
        <v>287.70318400000002</v>
      </c>
      <c r="G18" s="818">
        <v>259.47654730739885</v>
      </c>
      <c r="H18" s="817">
        <v>1.1087829978682482</v>
      </c>
      <c r="I18" s="819">
        <v>391341.21812999906</v>
      </c>
      <c r="J18" s="820">
        <v>8.1565655623260704E-3</v>
      </c>
      <c r="K18" s="818">
        <v>107169.54902394232</v>
      </c>
      <c r="L18" s="817">
        <v>2.8847521859264362E-2</v>
      </c>
      <c r="M18" s="821">
        <v>3.7578891068803825E-3</v>
      </c>
    </row>
    <row r="19" spans="1:13" x14ac:dyDescent="0.2">
      <c r="B19" s="841" t="s">
        <v>79</v>
      </c>
      <c r="C19" s="823">
        <v>2490</v>
      </c>
      <c r="D19" s="823">
        <v>1574.0547400000107</v>
      </c>
      <c r="E19" s="814">
        <v>1.5819017831616091</v>
      </c>
      <c r="F19" s="824">
        <v>513.22506299999998</v>
      </c>
      <c r="G19" s="824">
        <v>489.19646486620007</v>
      </c>
      <c r="H19" s="814">
        <v>1.0491185032180721</v>
      </c>
      <c r="I19" s="825">
        <v>413513.73002000374</v>
      </c>
      <c r="J19" s="826">
        <v>8.6186981937326629E-3</v>
      </c>
      <c r="K19" s="824">
        <v>125588.63698380794</v>
      </c>
      <c r="L19" s="814">
        <v>3.3805507102173532E-2</v>
      </c>
      <c r="M19" s="827">
        <v>7.0848255286332981E-3</v>
      </c>
    </row>
    <row r="20" spans="1:13" x14ac:dyDescent="0.2">
      <c r="B20" s="841" t="s">
        <v>80</v>
      </c>
      <c r="C20" s="823">
        <v>3024</v>
      </c>
      <c r="D20" s="823">
        <v>2219.3868300000449</v>
      </c>
      <c r="E20" s="814">
        <v>1.3625384989780889</v>
      </c>
      <c r="F20" s="824">
        <v>753.57900299999994</v>
      </c>
      <c r="G20" s="824">
        <v>832.944565229364</v>
      </c>
      <c r="H20" s="814">
        <v>0.9047168736763298</v>
      </c>
      <c r="I20" s="825">
        <v>416898.70483999758</v>
      </c>
      <c r="J20" s="826">
        <v>8.6892498447395106E-3</v>
      </c>
      <c r="K20" s="824">
        <v>144582.81957967524</v>
      </c>
      <c r="L20" s="814">
        <v>3.891829429427722E-2</v>
      </c>
      <c r="M20" s="827">
        <v>1.2063183901558682E-2</v>
      </c>
    </row>
    <row r="21" spans="1:13" x14ac:dyDescent="0.2">
      <c r="B21" s="841" t="s">
        <v>36</v>
      </c>
      <c r="C21" s="823">
        <v>7764</v>
      </c>
      <c r="D21" s="823">
        <v>6335.5900200000005</v>
      </c>
      <c r="E21" s="814">
        <v>1.2254580829079593</v>
      </c>
      <c r="F21" s="824">
        <v>2727.6442360000001</v>
      </c>
      <c r="G21" s="824">
        <v>3242.929001941618</v>
      </c>
      <c r="H21" s="814">
        <v>0.84110513500816553</v>
      </c>
      <c r="I21" s="825">
        <v>877039.38073999481</v>
      </c>
      <c r="J21" s="826">
        <v>1.8279774473874282E-2</v>
      </c>
      <c r="K21" s="824">
        <v>350186.39436174836</v>
      </c>
      <c r="L21" s="814">
        <v>9.4261940618138237E-2</v>
      </c>
      <c r="M21" s="827">
        <v>4.6965969361175419E-2</v>
      </c>
    </row>
    <row r="22" spans="1:13" x14ac:dyDescent="0.2">
      <c r="B22" s="841" t="s">
        <v>37</v>
      </c>
      <c r="C22" s="823">
        <v>41396</v>
      </c>
      <c r="D22" s="823">
        <v>36570.191930000001</v>
      </c>
      <c r="E22" s="814">
        <v>1.1319601515692674</v>
      </c>
      <c r="F22" s="824">
        <v>13990.778596</v>
      </c>
      <c r="G22" s="824">
        <v>15372.44422508489</v>
      </c>
      <c r="H22" s="814">
        <v>0.9101206282583042</v>
      </c>
      <c r="I22" s="825">
        <v>3218102.3357700049</v>
      </c>
      <c r="J22" s="826">
        <v>6.7073595808308656E-2</v>
      </c>
      <c r="K22" s="824">
        <v>1011590.8195533433</v>
      </c>
      <c r="L22" s="814">
        <v>0.27229645496760291</v>
      </c>
      <c r="M22" s="827">
        <v>0.22263260899311932</v>
      </c>
    </row>
    <row r="23" spans="1:13" x14ac:dyDescent="0.2">
      <c r="B23" s="841" t="s">
        <v>38</v>
      </c>
      <c r="C23" s="823">
        <v>65296</v>
      </c>
      <c r="D23" s="823">
        <v>56235.771709999681</v>
      </c>
      <c r="E23" s="814">
        <v>1.1611114778814222</v>
      </c>
      <c r="F23" s="824">
        <v>9618.0352340000009</v>
      </c>
      <c r="G23" s="824">
        <v>9920.1919245856225</v>
      </c>
      <c r="H23" s="814">
        <v>0.96954124548369125</v>
      </c>
      <c r="I23" s="825">
        <v>3355941.7140500206</v>
      </c>
      <c r="J23" s="826">
        <v>6.9946525808842711E-2</v>
      </c>
      <c r="K23" s="824">
        <v>603151.3039382135</v>
      </c>
      <c r="L23" s="814">
        <v>0.16235414428136002</v>
      </c>
      <c r="M23" s="827">
        <v>0.14366994458038274</v>
      </c>
    </row>
    <row r="24" spans="1:13" x14ac:dyDescent="0.2">
      <c r="B24" s="842" t="s">
        <v>39</v>
      </c>
      <c r="C24" s="823">
        <v>115581</v>
      </c>
      <c r="D24" s="823">
        <v>99975.35146000034</v>
      </c>
      <c r="E24" s="814">
        <v>1.15609496052878</v>
      </c>
      <c r="F24" s="824">
        <v>8183.4765230000003</v>
      </c>
      <c r="G24" s="824">
        <v>8029.9509198606711</v>
      </c>
      <c r="H24" s="814">
        <v>1.0191191209848631</v>
      </c>
      <c r="I24" s="825">
        <v>3999989.6366000045</v>
      </c>
      <c r="J24" s="826">
        <v>8.3370154249161471E-2</v>
      </c>
      <c r="K24" s="824">
        <v>358984.04855201393</v>
      </c>
      <c r="L24" s="814">
        <v>9.6630062196285754E-2</v>
      </c>
      <c r="M24" s="827">
        <v>0.11629438345647387</v>
      </c>
    </row>
    <row r="25" spans="1:13" x14ac:dyDescent="0.2">
      <c r="B25" s="842" t="s">
        <v>40</v>
      </c>
      <c r="C25" s="823">
        <v>196163</v>
      </c>
      <c r="D25" s="823">
        <v>170896.14672000089</v>
      </c>
      <c r="E25" s="814">
        <v>1.147849169012551</v>
      </c>
      <c r="F25" s="824">
        <v>10248.634496000001</v>
      </c>
      <c r="G25" s="824">
        <v>9696.0338786118245</v>
      </c>
      <c r="H25" s="814">
        <v>1.056992438795737</v>
      </c>
      <c r="I25" s="825">
        <v>5926296.8954099612</v>
      </c>
      <c r="J25" s="826">
        <v>0.12351939159437939</v>
      </c>
      <c r="K25" s="824">
        <v>392361.58066614071</v>
      </c>
      <c r="L25" s="814">
        <v>0.10561450876753578</v>
      </c>
      <c r="M25" s="827">
        <v>0.14042355839278409</v>
      </c>
    </row>
    <row r="26" spans="1:13" x14ac:dyDescent="0.2">
      <c r="B26" s="838" t="s">
        <v>168</v>
      </c>
      <c r="C26" s="829">
        <v>1406454</v>
      </c>
      <c r="D26" s="829">
        <v>1342269.9571100019</v>
      </c>
      <c r="E26" s="830">
        <v>1.0478175366661642</v>
      </c>
      <c r="F26" s="831">
        <v>21427.007941</v>
      </c>
      <c r="G26" s="831">
        <v>21205.316854958615</v>
      </c>
      <c r="H26" s="830">
        <v>1.0104545047620708</v>
      </c>
      <c r="I26" s="832">
        <v>29379552.598059997</v>
      </c>
      <c r="J26" s="833">
        <v>0.61234604446465235</v>
      </c>
      <c r="K26" s="831">
        <v>621419.69667002198</v>
      </c>
      <c r="L26" s="830">
        <v>0.16727156591338291</v>
      </c>
      <c r="M26" s="834">
        <v>0.30710763667897673</v>
      </c>
    </row>
    <row r="27" spans="1:13" x14ac:dyDescent="0.2">
      <c r="B27" s="835"/>
      <c r="C27" s="823"/>
      <c r="D27" s="823"/>
      <c r="E27" s="814"/>
      <c r="F27" s="839"/>
      <c r="G27" s="839"/>
      <c r="H27" s="814"/>
      <c r="I27" s="825"/>
      <c r="J27" s="826"/>
      <c r="K27" s="836"/>
      <c r="L27" s="814"/>
      <c r="M27" s="814"/>
    </row>
    <row r="28" spans="1:13" x14ac:dyDescent="0.2">
      <c r="A28" s="787" t="s">
        <v>41</v>
      </c>
      <c r="B28" s="843" t="s">
        <v>42</v>
      </c>
      <c r="C28" s="816">
        <v>1012016</v>
      </c>
      <c r="D28" s="816">
        <v>956107.77905000048</v>
      </c>
      <c r="E28" s="817">
        <v>1.0584748102411117</v>
      </c>
      <c r="F28" s="818">
        <v>3796.4078129999998</v>
      </c>
      <c r="G28" s="818">
        <v>3474.850078618811</v>
      </c>
      <c r="H28" s="817">
        <v>1.0925385921999264</v>
      </c>
      <c r="I28" s="819">
        <v>17920876.809150003</v>
      </c>
      <c r="J28" s="820">
        <v>0.37351753369266588</v>
      </c>
      <c r="K28" s="818">
        <v>73139.144180693023</v>
      </c>
      <c r="L28" s="817">
        <v>1.96873373055724E-2</v>
      </c>
      <c r="M28" s="821">
        <v>5.032478423961103E-2</v>
      </c>
    </row>
    <row r="29" spans="1:13" x14ac:dyDescent="0.2">
      <c r="B29" s="844" t="s">
        <v>43</v>
      </c>
      <c r="C29" s="823">
        <v>409165</v>
      </c>
      <c r="D29" s="823">
        <v>364853.61776000052</v>
      </c>
      <c r="E29" s="814">
        <v>1.1214497543207791</v>
      </c>
      <c r="F29" s="824">
        <v>5540.502418</v>
      </c>
      <c r="G29" s="824">
        <v>5045.836074608299</v>
      </c>
      <c r="H29" s="814">
        <v>1.0980345647534935</v>
      </c>
      <c r="I29" s="825">
        <v>10907967.511069926</v>
      </c>
      <c r="J29" s="826">
        <v>0.22735032251626824</v>
      </c>
      <c r="K29" s="824">
        <v>151093.80773571183</v>
      </c>
      <c r="L29" s="814">
        <v>4.0670899160746475E-2</v>
      </c>
      <c r="M29" s="827">
        <v>7.3076710078968724E-2</v>
      </c>
    </row>
    <row r="30" spans="1:13" x14ac:dyDescent="0.2">
      <c r="B30" s="844" t="s">
        <v>44</v>
      </c>
      <c r="C30" s="823">
        <v>169465</v>
      </c>
      <c r="D30" s="823">
        <v>154041.77075000087</v>
      </c>
      <c r="E30" s="814">
        <v>1.1001236818747686</v>
      </c>
      <c r="F30" s="824">
        <v>5282.6954020000003</v>
      </c>
      <c r="G30" s="824">
        <v>4908.6760398064807</v>
      </c>
      <c r="H30" s="814">
        <v>1.0761955686544482</v>
      </c>
      <c r="I30" s="825">
        <v>5607285.3858899754</v>
      </c>
      <c r="J30" s="826">
        <v>0.11687036467876324</v>
      </c>
      <c r="K30" s="824">
        <v>176201.13629678986</v>
      </c>
      <c r="L30" s="814">
        <v>4.7429201459206476E-2</v>
      </c>
      <c r="M30" s="827">
        <v>7.1090279297344128E-2</v>
      </c>
    </row>
    <row r="31" spans="1:13" x14ac:dyDescent="0.2">
      <c r="B31" s="844" t="s">
        <v>45</v>
      </c>
      <c r="C31" s="823">
        <v>119775</v>
      </c>
      <c r="D31" s="823">
        <v>111205.91030000057</v>
      </c>
      <c r="E31" s="814">
        <v>1.0770560636290154</v>
      </c>
      <c r="F31" s="824">
        <v>7309.4843360000004</v>
      </c>
      <c r="G31" s="824">
        <v>6866.6236394244424</v>
      </c>
      <c r="H31" s="814">
        <v>1.0644946803306492</v>
      </c>
      <c r="I31" s="825">
        <v>5056965.3132100021</v>
      </c>
      <c r="J31" s="826">
        <v>0.10540026762502752</v>
      </c>
      <c r="K31" s="824">
        <v>304693.17187536974</v>
      </c>
      <c r="L31" s="814">
        <v>8.2016235172172491E-2</v>
      </c>
      <c r="M31" s="827">
        <v>9.9446406403237403E-2</v>
      </c>
    </row>
    <row r="32" spans="1:13" x14ac:dyDescent="0.2">
      <c r="B32" s="844" t="s">
        <v>46</v>
      </c>
      <c r="C32" s="823">
        <v>88620</v>
      </c>
      <c r="D32" s="823">
        <v>87504.381040000211</v>
      </c>
      <c r="E32" s="814">
        <v>1.0127492926267294</v>
      </c>
      <c r="F32" s="824">
        <v>11647.053207000001</v>
      </c>
      <c r="G32" s="824">
        <v>11615.54471258364</v>
      </c>
      <c r="H32" s="814">
        <v>1.0027126144486558</v>
      </c>
      <c r="I32" s="825">
        <v>5475730.5470700366</v>
      </c>
      <c r="J32" s="826">
        <v>0.11412842077363741</v>
      </c>
      <c r="K32" s="824">
        <v>706675.97207780718</v>
      </c>
      <c r="L32" s="814">
        <v>0.19022054993790366</v>
      </c>
      <c r="M32" s="827">
        <v>0.16822302207601261</v>
      </c>
    </row>
    <row r="33" spans="1:13" x14ac:dyDescent="0.2">
      <c r="B33" s="844" t="s">
        <v>47</v>
      </c>
      <c r="C33" s="823">
        <v>21735</v>
      </c>
      <c r="D33" s="823">
        <v>22922.986079999882</v>
      </c>
      <c r="E33" s="814">
        <v>0.94817489851217984</v>
      </c>
      <c r="F33" s="824">
        <v>6757.2245290000001</v>
      </c>
      <c r="G33" s="824">
        <v>7135.6184741118304</v>
      </c>
      <c r="H33" s="814">
        <v>0.94697110748218238</v>
      </c>
      <c r="I33" s="825">
        <v>1644943.5778699887</v>
      </c>
      <c r="J33" s="826">
        <v>3.4284888781551191E-2</v>
      </c>
      <c r="K33" s="824">
        <v>491738.31658561213</v>
      </c>
      <c r="L33" s="814">
        <v>0.13236438863405309</v>
      </c>
      <c r="M33" s="827">
        <v>0.10334214484113668</v>
      </c>
    </row>
    <row r="34" spans="1:13" x14ac:dyDescent="0.2">
      <c r="B34" s="844" t="s">
        <v>48</v>
      </c>
      <c r="C34" s="823">
        <v>10078</v>
      </c>
      <c r="D34" s="823">
        <v>10849.85977999991</v>
      </c>
      <c r="E34" s="814">
        <v>0.92885993039073944</v>
      </c>
      <c r="F34" s="824">
        <v>6046.7393229999998</v>
      </c>
      <c r="G34" s="824">
        <v>6525.080528192886</v>
      </c>
      <c r="H34" s="814">
        <v>0.92669190776633026</v>
      </c>
      <c r="I34" s="825">
        <v>761794.97972999548</v>
      </c>
      <c r="J34" s="826">
        <v>1.58777823785341E-2</v>
      </c>
      <c r="K34" s="824">
        <v>440839.67812581168</v>
      </c>
      <c r="L34" s="814">
        <v>0.11866367234898352</v>
      </c>
      <c r="M34" s="827">
        <v>9.4499981955456475E-2</v>
      </c>
    </row>
    <row r="35" spans="1:13" x14ac:dyDescent="0.2">
      <c r="B35" s="844" t="s">
        <v>49</v>
      </c>
      <c r="C35" s="823">
        <v>6559</v>
      </c>
      <c r="D35" s="823">
        <v>6942.7040399999541</v>
      </c>
      <c r="E35" s="814">
        <v>0.94473276726340816</v>
      </c>
      <c r="F35" s="824">
        <v>8609.0860150000008</v>
      </c>
      <c r="G35" s="824">
        <v>9132.6160199074129</v>
      </c>
      <c r="H35" s="814">
        <v>0.94267469433005679</v>
      </c>
      <c r="I35" s="825">
        <v>461876.01409000368</v>
      </c>
      <c r="J35" s="826">
        <v>9.6266935759869113E-3</v>
      </c>
      <c r="K35" s="824">
        <v>590915.3464745715</v>
      </c>
      <c r="L35" s="814">
        <v>0.15906051233444771</v>
      </c>
      <c r="M35" s="827">
        <v>0.13226381580402949</v>
      </c>
    </row>
    <row r="36" spans="1:13" x14ac:dyDescent="0.2">
      <c r="B36" s="844" t="s">
        <v>50</v>
      </c>
      <c r="C36" s="823">
        <v>1240</v>
      </c>
      <c r="D36" s="823">
        <v>1287.0014600000077</v>
      </c>
      <c r="E36" s="814">
        <v>0.96347987048903005</v>
      </c>
      <c r="F36" s="824">
        <v>4004.1785479999999</v>
      </c>
      <c r="G36" s="824">
        <v>4174.4667432223341</v>
      </c>
      <c r="H36" s="814">
        <v>0.9592071980214445</v>
      </c>
      <c r="I36" s="825">
        <v>72159.523190000051</v>
      </c>
      <c r="J36" s="826">
        <v>1.5039915413405454E-3</v>
      </c>
      <c r="K36" s="824">
        <v>232907.01564909567</v>
      </c>
      <c r="L36" s="814">
        <v>6.2693090400261886E-2</v>
      </c>
      <c r="M36" s="827">
        <v>6.0457036538278018E-2</v>
      </c>
    </row>
    <row r="37" spans="1:13" x14ac:dyDescent="0.2">
      <c r="B37" s="842" t="s">
        <v>51</v>
      </c>
      <c r="C37" s="823">
        <v>829</v>
      </c>
      <c r="D37" s="823">
        <v>940.49269000000209</v>
      </c>
      <c r="E37" s="814">
        <v>0.88145289039939068</v>
      </c>
      <c r="F37" s="824">
        <v>4706.2426160000005</v>
      </c>
      <c r="G37" s="824">
        <v>5403.8847557273129</v>
      </c>
      <c r="H37" s="814">
        <v>0.8708998856817004</v>
      </c>
      <c r="I37" s="825">
        <v>48111.015670000161</v>
      </c>
      <c r="J37" s="826">
        <v>1.0027582973692682E-3</v>
      </c>
      <c r="K37" s="824">
        <v>276223.51006277534</v>
      </c>
      <c r="L37" s="814">
        <v>7.4352871847939386E-2</v>
      </c>
      <c r="M37" s="827">
        <v>7.8262177715533274E-2</v>
      </c>
    </row>
    <row r="38" spans="1:13" x14ac:dyDescent="0.2">
      <c r="B38" s="838" t="s">
        <v>52</v>
      </c>
      <c r="C38" s="829">
        <v>317</v>
      </c>
      <c r="D38" s="829">
        <v>370.98100999999906</v>
      </c>
      <c r="E38" s="830">
        <v>0.85449117732468516</v>
      </c>
      <c r="F38" s="831">
        <v>4050.470069</v>
      </c>
      <c r="G38" s="831">
        <v>4765.2873162431206</v>
      </c>
      <c r="H38" s="830">
        <v>0.84999493214048816</v>
      </c>
      <c r="I38" s="832">
        <v>20965.536679999961</v>
      </c>
      <c r="J38" s="833">
        <v>4.3697613887164129E-4</v>
      </c>
      <c r="K38" s="831">
        <v>270607.75026466988</v>
      </c>
      <c r="L38" s="830">
        <v>7.2841241398733769E-2</v>
      </c>
      <c r="M38" s="834">
        <v>6.9013641050381949E-2</v>
      </c>
    </row>
    <row r="39" spans="1:13" x14ac:dyDescent="0.2">
      <c r="B39" s="835"/>
      <c r="C39" s="823"/>
      <c r="D39" s="823"/>
      <c r="E39" s="814"/>
      <c r="F39" s="836"/>
      <c r="G39" s="836"/>
      <c r="H39" s="814"/>
      <c r="I39" s="825"/>
      <c r="J39" s="826"/>
      <c r="K39" s="836"/>
      <c r="L39" s="814"/>
      <c r="M39" s="814"/>
    </row>
    <row r="40" spans="1:13" x14ac:dyDescent="0.2">
      <c r="A40" s="787" t="s">
        <v>53</v>
      </c>
      <c r="B40" s="843" t="s">
        <v>54</v>
      </c>
      <c r="C40" s="816">
        <v>403704</v>
      </c>
      <c r="D40" s="816">
        <v>359449.64596999792</v>
      </c>
      <c r="E40" s="817">
        <v>1.1231169776522629</v>
      </c>
      <c r="F40" s="818">
        <v>47782.064771999998</v>
      </c>
      <c r="G40" s="818">
        <v>49284.712723656965</v>
      </c>
      <c r="H40" s="817">
        <v>0.9695108712496221</v>
      </c>
      <c r="I40" s="819">
        <v>19404421.238069948</v>
      </c>
      <c r="J40" s="820">
        <v>0.4044384457727459</v>
      </c>
      <c r="K40" s="818">
        <v>3204238.779213191</v>
      </c>
      <c r="L40" s="817">
        <v>0.86250571237362106</v>
      </c>
      <c r="M40" s="821">
        <v>0.71376965279466098</v>
      </c>
    </row>
    <row r="41" spans="1:13" x14ac:dyDescent="0.2">
      <c r="B41" s="844" t="s">
        <v>55</v>
      </c>
      <c r="C41" s="823">
        <v>118430</v>
      </c>
      <c r="D41" s="823">
        <v>102775.03498000033</v>
      </c>
      <c r="E41" s="814">
        <v>1.1523226435587794</v>
      </c>
      <c r="F41" s="824">
        <v>5610.9290799999999</v>
      </c>
      <c r="G41" s="824">
        <v>5394.7007463703321</v>
      </c>
      <c r="H41" s="814">
        <v>1.0400816178311931</v>
      </c>
      <c r="I41" s="825">
        <v>2654622.2999400133</v>
      </c>
      <c r="J41" s="826">
        <v>5.5329211004501951E-2</v>
      </c>
      <c r="K41" s="824">
        <v>158295.32993011648</v>
      </c>
      <c r="L41" s="814">
        <v>4.2609379548273846E-2</v>
      </c>
      <c r="M41" s="827">
        <v>7.8129169591761694E-2</v>
      </c>
    </row>
    <row r="42" spans="1:13" x14ac:dyDescent="0.2">
      <c r="B42" s="845" t="s">
        <v>56</v>
      </c>
      <c r="C42" s="829">
        <v>1317665</v>
      </c>
      <c r="D42" s="829">
        <v>1254802.8030099936</v>
      </c>
      <c r="E42" s="830">
        <v>1.0500972717300392</v>
      </c>
      <c r="F42" s="831">
        <v>14357.090424</v>
      </c>
      <c r="G42" s="831">
        <v>14369.07091241998</v>
      </c>
      <c r="H42" s="830">
        <v>0.99916623082362099</v>
      </c>
      <c r="I42" s="832">
        <v>25919632.675610013</v>
      </c>
      <c r="J42" s="833">
        <v>0.54023234322276903</v>
      </c>
      <c r="K42" s="831">
        <v>352500.74018553691</v>
      </c>
      <c r="L42" s="830">
        <v>9.4884908078108815E-2</v>
      </c>
      <c r="M42" s="834">
        <v>0.20810117761357733</v>
      </c>
    </row>
    <row r="43" spans="1:13" x14ac:dyDescent="0.2">
      <c r="B43" s="835"/>
      <c r="C43" s="823"/>
      <c r="D43" s="823"/>
      <c r="E43" s="814"/>
      <c r="F43" s="836"/>
      <c r="G43" s="836"/>
      <c r="H43" s="814"/>
      <c r="I43" s="825"/>
      <c r="J43" s="826"/>
      <c r="K43" s="836"/>
      <c r="L43" s="814"/>
      <c r="M43" s="814"/>
    </row>
    <row r="44" spans="1:13" x14ac:dyDescent="0.2">
      <c r="A44" s="787" t="s">
        <v>57</v>
      </c>
      <c r="B44" s="837">
        <v>2009</v>
      </c>
      <c r="C44" s="816">
        <v>200932</v>
      </c>
      <c r="D44" s="816">
        <v>193798.9258999973</v>
      </c>
      <c r="E44" s="817">
        <v>1.036806571898564</v>
      </c>
      <c r="F44" s="818">
        <v>5719.2035239999996</v>
      </c>
      <c r="G44" s="818">
        <v>6043.9884753108699</v>
      </c>
      <c r="H44" s="817">
        <v>0.94626314185780025</v>
      </c>
      <c r="I44" s="846">
        <v>5805185.3571699131</v>
      </c>
      <c r="J44" s="820">
        <v>0.12099511314824607</v>
      </c>
      <c r="K44" s="818">
        <v>349624.77067901014</v>
      </c>
      <c r="L44" s="817">
        <v>9.4110764732711572E-2</v>
      </c>
      <c r="M44" s="821">
        <v>8.7532529198386055E-2</v>
      </c>
    </row>
    <row r="45" spans="1:13" x14ac:dyDescent="0.2">
      <c r="A45" s="787" t="s">
        <v>58</v>
      </c>
      <c r="B45" s="842">
        <v>2010</v>
      </c>
      <c r="C45" s="823">
        <v>329038</v>
      </c>
      <c r="D45" s="823">
        <v>312467.90156999999</v>
      </c>
      <c r="E45" s="814">
        <v>1.0530297619267237</v>
      </c>
      <c r="F45" s="824">
        <v>9950.1696960000008</v>
      </c>
      <c r="G45" s="824">
        <v>9819.2951096783527</v>
      </c>
      <c r="H45" s="814">
        <v>1.0133283076697279</v>
      </c>
      <c r="I45" s="847">
        <v>8318266.0472798739</v>
      </c>
      <c r="J45" s="826">
        <v>0.17337423004844518</v>
      </c>
      <c r="K45" s="824">
        <v>512751.68230564345</v>
      </c>
      <c r="L45" s="814">
        <v>0.1380206924299186</v>
      </c>
      <c r="M45" s="827">
        <v>0.14220869867745428</v>
      </c>
    </row>
    <row r="46" spans="1:13" x14ac:dyDescent="0.2">
      <c r="B46" s="842">
        <v>2011</v>
      </c>
      <c r="C46" s="823">
        <v>445677</v>
      </c>
      <c r="D46" s="823">
        <v>408175.71322000027</v>
      </c>
      <c r="E46" s="814">
        <v>1.0918753506526908</v>
      </c>
      <c r="F46" s="824">
        <v>15663.764805999999</v>
      </c>
      <c r="G46" s="824">
        <v>15682.451158929081</v>
      </c>
      <c r="H46" s="814">
        <v>0.99880845457513556</v>
      </c>
      <c r="I46" s="847">
        <v>11268900.368719967</v>
      </c>
      <c r="J46" s="826">
        <v>0.23487309901062239</v>
      </c>
      <c r="K46" s="824">
        <v>866835.33033953339</v>
      </c>
      <c r="L46" s="814">
        <v>0.23333168206918395</v>
      </c>
      <c r="M46" s="827">
        <v>0.22712230831985786</v>
      </c>
    </row>
    <row r="47" spans="1:13" x14ac:dyDescent="0.2">
      <c r="B47" s="842" t="s">
        <v>227</v>
      </c>
      <c r="C47" s="823">
        <v>427133</v>
      </c>
      <c r="D47" s="823">
        <v>397357.02154999983</v>
      </c>
      <c r="E47" s="814">
        <v>1.0749350755998996</v>
      </c>
      <c r="F47" s="824">
        <v>17476.099862999999</v>
      </c>
      <c r="G47" s="824">
        <v>17751.685100199462</v>
      </c>
      <c r="H47" s="814">
        <v>0.98447554496128564</v>
      </c>
      <c r="I47" s="847">
        <v>10988580.449310107</v>
      </c>
      <c r="J47" s="826">
        <v>0.22903050514325993</v>
      </c>
      <c r="K47" s="824">
        <v>947377.1040743523</v>
      </c>
      <c r="L47" s="814">
        <v>0.2550116331332688</v>
      </c>
      <c r="M47" s="827">
        <v>0.25709014845099326</v>
      </c>
    </row>
    <row r="48" spans="1:13" x14ac:dyDescent="0.2">
      <c r="A48" s="848"/>
      <c r="B48" s="838" t="s">
        <v>228</v>
      </c>
      <c r="C48" s="829">
        <v>437019</v>
      </c>
      <c r="D48" s="829">
        <v>405227.92172000156</v>
      </c>
      <c r="E48" s="830">
        <v>1.0784523389826157</v>
      </c>
      <c r="F48" s="831">
        <v>18940.846387000001</v>
      </c>
      <c r="G48" s="831">
        <v>19751.064538328785</v>
      </c>
      <c r="H48" s="830">
        <v>0.95897850722139666</v>
      </c>
      <c r="I48" s="849">
        <v>11597743.991139974</v>
      </c>
      <c r="J48" s="833">
        <v>0.24172705264944042</v>
      </c>
      <c r="K48" s="831">
        <v>1038445.9619303608</v>
      </c>
      <c r="L48" s="833">
        <v>0.27952522763493581</v>
      </c>
      <c r="M48" s="834">
        <v>0.286046315353298</v>
      </c>
    </row>
    <row r="49" spans="1:14" x14ac:dyDescent="0.2">
      <c r="J49" s="851"/>
      <c r="L49" s="852"/>
      <c r="M49" s="852"/>
      <c r="N49" s="792"/>
    </row>
    <row r="50" spans="1:14" x14ac:dyDescent="0.2">
      <c r="A50" s="787" t="s">
        <v>229</v>
      </c>
      <c r="B50" s="843" t="s">
        <v>230</v>
      </c>
      <c r="C50" s="816">
        <v>15046</v>
      </c>
      <c r="D50" s="816">
        <v>16812.463019999945</v>
      </c>
      <c r="E50" s="817">
        <v>0.89493133647945711</v>
      </c>
      <c r="F50" s="818">
        <v>5291.422552</v>
      </c>
      <c r="G50" s="818">
        <v>6096.3489144128689</v>
      </c>
      <c r="H50" s="817">
        <v>0.86796583107146674</v>
      </c>
      <c r="I50" s="819">
        <v>1056794.3552399911</v>
      </c>
      <c r="J50" s="820">
        <v>2.2026334168428158E-2</v>
      </c>
      <c r="K50" s="818">
        <v>323210.57085043611</v>
      </c>
      <c r="L50" s="817">
        <v>8.7000683427997536E-2</v>
      </c>
      <c r="M50" s="821">
        <v>8.8290843295651164E-2</v>
      </c>
    </row>
    <row r="51" spans="1:14" x14ac:dyDescent="0.2">
      <c r="B51" s="845" t="s">
        <v>231</v>
      </c>
      <c r="C51" s="829">
        <v>35558</v>
      </c>
      <c r="D51" s="829">
        <v>27537.229959999982</v>
      </c>
      <c r="E51" s="830">
        <v>1.2912700388401748</v>
      </c>
      <c r="F51" s="831">
        <v>6844.9155620000001</v>
      </c>
      <c r="G51" s="831">
        <v>6058.7545962419326</v>
      </c>
      <c r="H51" s="830">
        <v>1.1297561987814624</v>
      </c>
      <c r="I51" s="832">
        <v>1654298.4632800042</v>
      </c>
      <c r="J51" s="833">
        <v>3.4479868846619348E-2</v>
      </c>
      <c r="K51" s="831">
        <v>278465.56584883848</v>
      </c>
      <c r="L51" s="830">
        <v>7.4956380530090294E-2</v>
      </c>
      <c r="M51" s="834">
        <v>8.7746380683514619E-2</v>
      </c>
    </row>
    <row r="53" spans="1:14" x14ac:dyDescent="0.2">
      <c r="A53" s="787" t="s">
        <v>232</v>
      </c>
      <c r="B53" s="843" t="s">
        <v>233</v>
      </c>
      <c r="C53" s="816">
        <v>3120</v>
      </c>
      <c r="D53" s="816">
        <v>4315.9002099999689</v>
      </c>
      <c r="E53" s="817">
        <v>0.72290828058789214</v>
      </c>
      <c r="F53" s="818">
        <v>1555.9184379999999</v>
      </c>
      <c r="G53" s="818">
        <v>2182.6847203673433</v>
      </c>
      <c r="H53" s="817">
        <v>0.71284616760323527</v>
      </c>
      <c r="I53" s="819">
        <v>529559.40309999662</v>
      </c>
      <c r="J53" s="820">
        <v>1.103739087635929E-2</v>
      </c>
      <c r="K53" s="818">
        <v>224054.39054000509</v>
      </c>
      <c r="L53" s="817">
        <v>6.0310171943739221E-2</v>
      </c>
      <c r="M53" s="821">
        <v>3.1610899788586826E-2</v>
      </c>
    </row>
    <row r="54" spans="1:14" x14ac:dyDescent="0.2">
      <c r="B54" s="844" t="s">
        <v>230</v>
      </c>
      <c r="C54" s="823">
        <v>6208</v>
      </c>
      <c r="D54" s="823">
        <v>7094.5307699999275</v>
      </c>
      <c r="E54" s="814">
        <v>0.87504025301451516</v>
      </c>
      <c r="F54" s="824">
        <v>3779.1558260000002</v>
      </c>
      <c r="G54" s="824">
        <v>4825.4517028815335</v>
      </c>
      <c r="H54" s="814">
        <v>0.7831714124800514</v>
      </c>
      <c r="I54" s="825">
        <v>729562.01280000107</v>
      </c>
      <c r="J54" s="826">
        <v>1.5205963781737449E-2</v>
      </c>
      <c r="K54" s="824">
        <v>357477.38496722182</v>
      </c>
      <c r="L54" s="814">
        <v>9.6224503797536318E-2</v>
      </c>
      <c r="M54" s="827">
        <v>6.9884976419673672E-2</v>
      </c>
    </row>
    <row r="55" spans="1:14" x14ac:dyDescent="0.2">
      <c r="B55" s="845" t="s">
        <v>231</v>
      </c>
      <c r="C55" s="829">
        <v>13510</v>
      </c>
      <c r="D55" s="829">
        <v>11929.92570999999</v>
      </c>
      <c r="E55" s="830">
        <v>1.1324462807572682</v>
      </c>
      <c r="F55" s="831">
        <v>6741.9310050000004</v>
      </c>
      <c r="G55" s="831">
        <v>6829.0040758450823</v>
      </c>
      <c r="H55" s="830">
        <v>0.98724952132433652</v>
      </c>
      <c r="I55" s="832">
        <v>1228828.9537700007</v>
      </c>
      <c r="J55" s="833">
        <v>2.5611981212211664E-2</v>
      </c>
      <c r="K55" s="831">
        <v>463118.20304327202</v>
      </c>
      <c r="L55" s="830">
        <v>0.1246605272429518</v>
      </c>
      <c r="M55" s="834">
        <v>9.8901578172526469E-2</v>
      </c>
    </row>
    <row r="57" spans="1:14" x14ac:dyDescent="0.2">
      <c r="A57" s="787" t="s">
        <v>234</v>
      </c>
      <c r="B57" s="843" t="s">
        <v>235</v>
      </c>
      <c r="C57" s="816">
        <v>2334</v>
      </c>
      <c r="D57" s="816">
        <v>3177.6390300000116</v>
      </c>
      <c r="E57" s="817">
        <v>0.73450759446392855</v>
      </c>
      <c r="F57" s="818">
        <v>908.51786500000003</v>
      </c>
      <c r="G57" s="818">
        <v>1214.204012153958</v>
      </c>
      <c r="H57" s="817">
        <v>0.74824152770531471</v>
      </c>
      <c r="I57" s="819">
        <v>502997.49031000119</v>
      </c>
      <c r="J57" s="820">
        <v>1.0483771750401504E-2</v>
      </c>
      <c r="K57" s="818">
        <v>198671.38052633265</v>
      </c>
      <c r="L57" s="817">
        <v>5.3477662682552017E-2</v>
      </c>
      <c r="M57" s="821">
        <v>1.7584803243887264E-2</v>
      </c>
    </row>
    <row r="58" spans="1:14" x14ac:dyDescent="0.2">
      <c r="B58" s="844" t="s">
        <v>233</v>
      </c>
      <c r="C58" s="823">
        <v>3646</v>
      </c>
      <c r="D58" s="823">
        <v>4091.831860000023</v>
      </c>
      <c r="E58" s="814">
        <v>0.89104345553435804</v>
      </c>
      <c r="F58" s="824">
        <v>1128.379373</v>
      </c>
      <c r="G58" s="824">
        <v>1322.5359115278395</v>
      </c>
      <c r="H58" s="814">
        <v>0.85319374934511749</v>
      </c>
      <c r="I58" s="825">
        <v>587239.94117999787</v>
      </c>
      <c r="J58" s="826">
        <v>1.2239602830336213E-2</v>
      </c>
      <c r="K58" s="824">
        <v>195223.54415378321</v>
      </c>
      <c r="L58" s="814">
        <v>5.2549586227718131E-2</v>
      </c>
      <c r="M58" s="827">
        <v>1.9153728330987663E-2</v>
      </c>
    </row>
    <row r="59" spans="1:14" x14ac:dyDescent="0.2">
      <c r="B59" s="844" t="s">
        <v>230</v>
      </c>
      <c r="C59" s="823">
        <v>1984</v>
      </c>
      <c r="D59" s="823">
        <v>1889.7663500000053</v>
      </c>
      <c r="E59" s="814">
        <v>1.0498652386312173</v>
      </c>
      <c r="F59" s="824">
        <v>652.77250700000002</v>
      </c>
      <c r="G59" s="824">
        <v>680.58183942737026</v>
      </c>
      <c r="H59" s="814">
        <v>0.95913888555890869</v>
      </c>
      <c r="I59" s="825">
        <v>293985.13276999973</v>
      </c>
      <c r="J59" s="826">
        <v>6.1274123417050319E-3</v>
      </c>
      <c r="K59" s="824">
        <v>103544.19614336039</v>
      </c>
      <c r="L59" s="814">
        <v>2.7871662135838915E-2</v>
      </c>
      <c r="M59" s="827">
        <v>9.856578975111871E-3</v>
      </c>
    </row>
    <row r="60" spans="1:14" x14ac:dyDescent="0.2">
      <c r="B60" s="845" t="s">
        <v>231</v>
      </c>
      <c r="C60" s="829">
        <v>2760</v>
      </c>
      <c r="D60" s="829">
        <v>2312.8728300000166</v>
      </c>
      <c r="E60" s="830">
        <v>1.1933211217669846</v>
      </c>
      <c r="F60" s="831">
        <v>833.20494599999995</v>
      </c>
      <c r="G60" s="831">
        <v>749.69890835544857</v>
      </c>
      <c r="H60" s="830">
        <v>1.1113861000914775</v>
      </c>
      <c r="I60" s="832">
        <v>354756.72062999895</v>
      </c>
      <c r="J60" s="833">
        <v>7.3940497868363059E-3</v>
      </c>
      <c r="K60" s="831">
        <v>109050.97980996003</v>
      </c>
      <c r="L60" s="830">
        <v>2.9353958773673822E-2</v>
      </c>
      <c r="M60" s="834">
        <v>1.0857572256083126E-2</v>
      </c>
    </row>
  </sheetData>
  <mergeCells count="5">
    <mergeCell ref="B1:M1"/>
    <mergeCell ref="B2:M2"/>
    <mergeCell ref="B3:M3"/>
    <mergeCell ref="B4:M4"/>
    <mergeCell ref="B5:M5"/>
  </mergeCells>
  <printOptions horizontalCentered="1" verticalCentered="1"/>
  <pageMargins left="0.25" right="0.25" top="0.25" bottom="0.25" header="0.05" footer="0.05"/>
  <pageSetup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3"/>
  <sheetViews>
    <sheetView zoomScaleNormal="100" workbookViewId="0"/>
  </sheetViews>
  <sheetFormatPr defaultColWidth="9.140625" defaultRowHeight="12.75" x14ac:dyDescent="0.2"/>
  <cols>
    <col min="1" max="1" width="14.7109375" style="70" bestFit="1" customWidth="1"/>
    <col min="2" max="2" width="12.42578125" style="74" bestFit="1" customWidth="1"/>
    <col min="3" max="3" width="13.7109375" style="74" bestFit="1" customWidth="1"/>
    <col min="4" max="4" width="13.28515625" style="74" bestFit="1" customWidth="1"/>
    <col min="5" max="5" width="10.5703125" style="74" bestFit="1" customWidth="1"/>
    <col min="6" max="6" width="11.28515625" style="75" bestFit="1" customWidth="1"/>
    <col min="7" max="7" width="8.5703125" style="75" bestFit="1" customWidth="1"/>
    <col min="8" max="8" width="10.5703125" style="74" bestFit="1" customWidth="1"/>
    <col min="9" max="9" width="10.42578125" style="74" bestFit="1" customWidth="1"/>
    <col min="10" max="10" width="9.85546875" style="74" bestFit="1" customWidth="1"/>
    <col min="11" max="11" width="11.28515625" style="75" customWidth="1"/>
    <col min="12" max="12" width="9.85546875" style="74" bestFit="1" customWidth="1"/>
    <col min="13" max="13" width="9.85546875" style="76" bestFit="1" customWidth="1"/>
    <col min="14" max="16" width="9.140625" style="71"/>
    <col min="17" max="17" width="26.7109375" style="71" bestFit="1" customWidth="1"/>
    <col min="18" max="18" width="44.28515625" style="71" bestFit="1" customWidth="1"/>
    <col min="19" max="256" width="9.140625" style="71"/>
    <col min="257" max="257" width="17.28515625" style="71" bestFit="1" customWidth="1"/>
    <col min="258" max="258" width="13.28515625" style="71" customWidth="1"/>
    <col min="259" max="259" width="13.7109375" style="71" bestFit="1" customWidth="1"/>
    <col min="260" max="260" width="13.5703125" style="71" customWidth="1"/>
    <col min="261" max="261" width="10.85546875" style="71" customWidth="1"/>
    <col min="262" max="263" width="13.5703125" style="71" customWidth="1"/>
    <col min="264" max="264" width="10.85546875" style="71" customWidth="1"/>
    <col min="265" max="265" width="14.42578125" style="71" customWidth="1"/>
    <col min="266" max="266" width="11.85546875" style="71" bestFit="1" customWidth="1"/>
    <col min="267" max="267" width="11.28515625" style="71" customWidth="1"/>
    <col min="268" max="268" width="11.5703125" style="71" customWidth="1"/>
    <col min="269" max="269" width="12" style="71" customWidth="1"/>
    <col min="270" max="272" width="9.140625" style="71"/>
    <col min="273" max="273" width="26.7109375" style="71" bestFit="1" customWidth="1"/>
    <col min="274" max="274" width="44.28515625" style="71" bestFit="1" customWidth="1"/>
    <col min="275" max="512" width="9.140625" style="71"/>
    <col min="513" max="513" width="17.28515625" style="71" bestFit="1" customWidth="1"/>
    <col min="514" max="514" width="13.28515625" style="71" customWidth="1"/>
    <col min="515" max="515" width="13.7109375" style="71" bestFit="1" customWidth="1"/>
    <col min="516" max="516" width="13.5703125" style="71" customWidth="1"/>
    <col min="517" max="517" width="10.85546875" style="71" customWidth="1"/>
    <col min="518" max="519" width="13.5703125" style="71" customWidth="1"/>
    <col min="520" max="520" width="10.85546875" style="71" customWidth="1"/>
    <col min="521" max="521" width="14.42578125" style="71" customWidth="1"/>
    <col min="522" max="522" width="11.85546875" style="71" bestFit="1" customWidth="1"/>
    <col min="523" max="523" width="11.28515625" style="71" customWidth="1"/>
    <col min="524" max="524" width="11.5703125" style="71" customWidth="1"/>
    <col min="525" max="525" width="12" style="71" customWidth="1"/>
    <col min="526" max="528" width="9.140625" style="71"/>
    <col min="529" max="529" width="26.7109375" style="71" bestFit="1" customWidth="1"/>
    <col min="530" max="530" width="44.28515625" style="71" bestFit="1" customWidth="1"/>
    <col min="531" max="768" width="9.140625" style="71"/>
    <col min="769" max="769" width="17.28515625" style="71" bestFit="1" customWidth="1"/>
    <col min="770" max="770" width="13.28515625" style="71" customWidth="1"/>
    <col min="771" max="771" width="13.7109375" style="71" bestFit="1" customWidth="1"/>
    <col min="772" max="772" width="13.5703125" style="71" customWidth="1"/>
    <col min="773" max="773" width="10.85546875" style="71" customWidth="1"/>
    <col min="774" max="775" width="13.5703125" style="71" customWidth="1"/>
    <col min="776" max="776" width="10.85546875" style="71" customWidth="1"/>
    <col min="777" max="777" width="14.42578125" style="71" customWidth="1"/>
    <col min="778" max="778" width="11.85546875" style="71" bestFit="1" customWidth="1"/>
    <col min="779" max="779" width="11.28515625" style="71" customWidth="1"/>
    <col min="780" max="780" width="11.5703125" style="71" customWidth="1"/>
    <col min="781" max="781" width="12" style="71" customWidth="1"/>
    <col min="782" max="784" width="9.140625" style="71"/>
    <col min="785" max="785" width="26.7109375" style="71" bestFit="1" customWidth="1"/>
    <col min="786" max="786" width="44.28515625" style="71" bestFit="1" customWidth="1"/>
    <col min="787" max="1024" width="9.140625" style="71"/>
    <col min="1025" max="1025" width="17.28515625" style="71" bestFit="1" customWidth="1"/>
    <col min="1026" max="1026" width="13.28515625" style="71" customWidth="1"/>
    <col min="1027" max="1027" width="13.7109375" style="71" bestFit="1" customWidth="1"/>
    <col min="1028" max="1028" width="13.5703125" style="71" customWidth="1"/>
    <col min="1029" max="1029" width="10.85546875" style="71" customWidth="1"/>
    <col min="1030" max="1031" width="13.5703125" style="71" customWidth="1"/>
    <col min="1032" max="1032" width="10.85546875" style="71" customWidth="1"/>
    <col min="1033" max="1033" width="14.42578125" style="71" customWidth="1"/>
    <col min="1034" max="1034" width="11.85546875" style="71" bestFit="1" customWidth="1"/>
    <col min="1035" max="1035" width="11.28515625" style="71" customWidth="1"/>
    <col min="1036" max="1036" width="11.5703125" style="71" customWidth="1"/>
    <col min="1037" max="1037" width="12" style="71" customWidth="1"/>
    <col min="1038" max="1040" width="9.140625" style="71"/>
    <col min="1041" max="1041" width="26.7109375" style="71" bestFit="1" customWidth="1"/>
    <col min="1042" max="1042" width="44.28515625" style="71" bestFit="1" customWidth="1"/>
    <col min="1043" max="1280" width="9.140625" style="71"/>
    <col min="1281" max="1281" width="17.28515625" style="71" bestFit="1" customWidth="1"/>
    <col min="1282" max="1282" width="13.28515625" style="71" customWidth="1"/>
    <col min="1283" max="1283" width="13.7109375" style="71" bestFit="1" customWidth="1"/>
    <col min="1284" max="1284" width="13.5703125" style="71" customWidth="1"/>
    <col min="1285" max="1285" width="10.85546875" style="71" customWidth="1"/>
    <col min="1286" max="1287" width="13.5703125" style="71" customWidth="1"/>
    <col min="1288" max="1288" width="10.85546875" style="71" customWidth="1"/>
    <col min="1289" max="1289" width="14.42578125" style="71" customWidth="1"/>
    <col min="1290" max="1290" width="11.85546875" style="71" bestFit="1" customWidth="1"/>
    <col min="1291" max="1291" width="11.28515625" style="71" customWidth="1"/>
    <col min="1292" max="1292" width="11.5703125" style="71" customWidth="1"/>
    <col min="1293" max="1293" width="12" style="71" customWidth="1"/>
    <col min="1294" max="1296" width="9.140625" style="71"/>
    <col min="1297" max="1297" width="26.7109375" style="71" bestFit="1" customWidth="1"/>
    <col min="1298" max="1298" width="44.28515625" style="71" bestFit="1" customWidth="1"/>
    <col min="1299" max="1536" width="9.140625" style="71"/>
    <col min="1537" max="1537" width="17.28515625" style="71" bestFit="1" customWidth="1"/>
    <col min="1538" max="1538" width="13.28515625" style="71" customWidth="1"/>
    <col min="1539" max="1539" width="13.7109375" style="71" bestFit="1" customWidth="1"/>
    <col min="1540" max="1540" width="13.5703125" style="71" customWidth="1"/>
    <col min="1541" max="1541" width="10.85546875" style="71" customWidth="1"/>
    <col min="1542" max="1543" width="13.5703125" style="71" customWidth="1"/>
    <col min="1544" max="1544" width="10.85546875" style="71" customWidth="1"/>
    <col min="1545" max="1545" width="14.42578125" style="71" customWidth="1"/>
    <col min="1546" max="1546" width="11.85546875" style="71" bestFit="1" customWidth="1"/>
    <col min="1547" max="1547" width="11.28515625" style="71" customWidth="1"/>
    <col min="1548" max="1548" width="11.5703125" style="71" customWidth="1"/>
    <col min="1549" max="1549" width="12" style="71" customWidth="1"/>
    <col min="1550" max="1552" width="9.140625" style="71"/>
    <col min="1553" max="1553" width="26.7109375" style="71" bestFit="1" customWidth="1"/>
    <col min="1554" max="1554" width="44.28515625" style="71" bestFit="1" customWidth="1"/>
    <col min="1555" max="1792" width="9.140625" style="71"/>
    <col min="1793" max="1793" width="17.28515625" style="71" bestFit="1" customWidth="1"/>
    <col min="1794" max="1794" width="13.28515625" style="71" customWidth="1"/>
    <col min="1795" max="1795" width="13.7109375" style="71" bestFit="1" customWidth="1"/>
    <col min="1796" max="1796" width="13.5703125" style="71" customWidth="1"/>
    <col min="1797" max="1797" width="10.85546875" style="71" customWidth="1"/>
    <col min="1798" max="1799" width="13.5703125" style="71" customWidth="1"/>
    <col min="1800" max="1800" width="10.85546875" style="71" customWidth="1"/>
    <col min="1801" max="1801" width="14.42578125" style="71" customWidth="1"/>
    <col min="1802" max="1802" width="11.85546875" style="71" bestFit="1" customWidth="1"/>
    <col min="1803" max="1803" width="11.28515625" style="71" customWidth="1"/>
    <col min="1804" max="1804" width="11.5703125" style="71" customWidth="1"/>
    <col min="1805" max="1805" width="12" style="71" customWidth="1"/>
    <col min="1806" max="1808" width="9.140625" style="71"/>
    <col min="1809" max="1809" width="26.7109375" style="71" bestFit="1" customWidth="1"/>
    <col min="1810" max="1810" width="44.28515625" style="71" bestFit="1" customWidth="1"/>
    <col min="1811" max="2048" width="9.140625" style="71"/>
    <col min="2049" max="2049" width="17.28515625" style="71" bestFit="1" customWidth="1"/>
    <col min="2050" max="2050" width="13.28515625" style="71" customWidth="1"/>
    <col min="2051" max="2051" width="13.7109375" style="71" bestFit="1" customWidth="1"/>
    <col min="2052" max="2052" width="13.5703125" style="71" customWidth="1"/>
    <col min="2053" max="2053" width="10.85546875" style="71" customWidth="1"/>
    <col min="2054" max="2055" width="13.5703125" style="71" customWidth="1"/>
    <col min="2056" max="2056" width="10.85546875" style="71" customWidth="1"/>
    <col min="2057" max="2057" width="14.42578125" style="71" customWidth="1"/>
    <col min="2058" max="2058" width="11.85546875" style="71" bestFit="1" customWidth="1"/>
    <col min="2059" max="2059" width="11.28515625" style="71" customWidth="1"/>
    <col min="2060" max="2060" width="11.5703125" style="71" customWidth="1"/>
    <col min="2061" max="2061" width="12" style="71" customWidth="1"/>
    <col min="2062" max="2064" width="9.140625" style="71"/>
    <col min="2065" max="2065" width="26.7109375" style="71" bestFit="1" customWidth="1"/>
    <col min="2066" max="2066" width="44.28515625" style="71" bestFit="1" customWidth="1"/>
    <col min="2067" max="2304" width="9.140625" style="71"/>
    <col min="2305" max="2305" width="17.28515625" style="71" bestFit="1" customWidth="1"/>
    <col min="2306" max="2306" width="13.28515625" style="71" customWidth="1"/>
    <col min="2307" max="2307" width="13.7109375" style="71" bestFit="1" customWidth="1"/>
    <col min="2308" max="2308" width="13.5703125" style="71" customWidth="1"/>
    <col min="2309" max="2309" width="10.85546875" style="71" customWidth="1"/>
    <col min="2310" max="2311" width="13.5703125" style="71" customWidth="1"/>
    <col min="2312" max="2312" width="10.85546875" style="71" customWidth="1"/>
    <col min="2313" max="2313" width="14.42578125" style="71" customWidth="1"/>
    <col min="2314" max="2314" width="11.85546875" style="71" bestFit="1" customWidth="1"/>
    <col min="2315" max="2315" width="11.28515625" style="71" customWidth="1"/>
    <col min="2316" max="2316" width="11.5703125" style="71" customWidth="1"/>
    <col min="2317" max="2317" width="12" style="71" customWidth="1"/>
    <col min="2318" max="2320" width="9.140625" style="71"/>
    <col min="2321" max="2321" width="26.7109375" style="71" bestFit="1" customWidth="1"/>
    <col min="2322" max="2322" width="44.28515625" style="71" bestFit="1" customWidth="1"/>
    <col min="2323" max="2560" width="9.140625" style="71"/>
    <col min="2561" max="2561" width="17.28515625" style="71" bestFit="1" customWidth="1"/>
    <col min="2562" max="2562" width="13.28515625" style="71" customWidth="1"/>
    <col min="2563" max="2563" width="13.7109375" style="71" bestFit="1" customWidth="1"/>
    <col min="2564" max="2564" width="13.5703125" style="71" customWidth="1"/>
    <col min="2565" max="2565" width="10.85546875" style="71" customWidth="1"/>
    <col min="2566" max="2567" width="13.5703125" style="71" customWidth="1"/>
    <col min="2568" max="2568" width="10.85546875" style="71" customWidth="1"/>
    <col min="2569" max="2569" width="14.42578125" style="71" customWidth="1"/>
    <col min="2570" max="2570" width="11.85546875" style="71" bestFit="1" customWidth="1"/>
    <col min="2571" max="2571" width="11.28515625" style="71" customWidth="1"/>
    <col min="2572" max="2572" width="11.5703125" style="71" customWidth="1"/>
    <col min="2573" max="2573" width="12" style="71" customWidth="1"/>
    <col min="2574" max="2576" width="9.140625" style="71"/>
    <col min="2577" max="2577" width="26.7109375" style="71" bestFit="1" customWidth="1"/>
    <col min="2578" max="2578" width="44.28515625" style="71" bestFit="1" customWidth="1"/>
    <col min="2579" max="2816" width="9.140625" style="71"/>
    <col min="2817" max="2817" width="17.28515625" style="71" bestFit="1" customWidth="1"/>
    <col min="2818" max="2818" width="13.28515625" style="71" customWidth="1"/>
    <col min="2819" max="2819" width="13.7109375" style="71" bestFit="1" customWidth="1"/>
    <col min="2820" max="2820" width="13.5703125" style="71" customWidth="1"/>
    <col min="2821" max="2821" width="10.85546875" style="71" customWidth="1"/>
    <col min="2822" max="2823" width="13.5703125" style="71" customWidth="1"/>
    <col min="2824" max="2824" width="10.85546875" style="71" customWidth="1"/>
    <col min="2825" max="2825" width="14.42578125" style="71" customWidth="1"/>
    <col min="2826" max="2826" width="11.85546875" style="71" bestFit="1" customWidth="1"/>
    <col min="2827" max="2827" width="11.28515625" style="71" customWidth="1"/>
    <col min="2828" max="2828" width="11.5703125" style="71" customWidth="1"/>
    <col min="2829" max="2829" width="12" style="71" customWidth="1"/>
    <col min="2830" max="2832" width="9.140625" style="71"/>
    <col min="2833" max="2833" width="26.7109375" style="71" bestFit="1" customWidth="1"/>
    <col min="2834" max="2834" width="44.28515625" style="71" bestFit="1" customWidth="1"/>
    <col min="2835" max="3072" width="9.140625" style="71"/>
    <col min="3073" max="3073" width="17.28515625" style="71" bestFit="1" customWidth="1"/>
    <col min="3074" max="3074" width="13.28515625" style="71" customWidth="1"/>
    <col min="3075" max="3075" width="13.7109375" style="71" bestFit="1" customWidth="1"/>
    <col min="3076" max="3076" width="13.5703125" style="71" customWidth="1"/>
    <col min="3077" max="3077" width="10.85546875" style="71" customWidth="1"/>
    <col min="3078" max="3079" width="13.5703125" style="71" customWidth="1"/>
    <col min="3080" max="3080" width="10.85546875" style="71" customWidth="1"/>
    <col min="3081" max="3081" width="14.42578125" style="71" customWidth="1"/>
    <col min="3082" max="3082" width="11.85546875" style="71" bestFit="1" customWidth="1"/>
    <col min="3083" max="3083" width="11.28515625" style="71" customWidth="1"/>
    <col min="3084" max="3084" width="11.5703125" style="71" customWidth="1"/>
    <col min="3085" max="3085" width="12" style="71" customWidth="1"/>
    <col min="3086" max="3088" width="9.140625" style="71"/>
    <col min="3089" max="3089" width="26.7109375" style="71" bestFit="1" customWidth="1"/>
    <col min="3090" max="3090" width="44.28515625" style="71" bestFit="1" customWidth="1"/>
    <col min="3091" max="3328" width="9.140625" style="71"/>
    <col min="3329" max="3329" width="17.28515625" style="71" bestFit="1" customWidth="1"/>
    <col min="3330" max="3330" width="13.28515625" style="71" customWidth="1"/>
    <col min="3331" max="3331" width="13.7109375" style="71" bestFit="1" customWidth="1"/>
    <col min="3332" max="3332" width="13.5703125" style="71" customWidth="1"/>
    <col min="3333" max="3333" width="10.85546875" style="71" customWidth="1"/>
    <col min="3334" max="3335" width="13.5703125" style="71" customWidth="1"/>
    <col min="3336" max="3336" width="10.85546875" style="71" customWidth="1"/>
    <col min="3337" max="3337" width="14.42578125" style="71" customWidth="1"/>
    <col min="3338" max="3338" width="11.85546875" style="71" bestFit="1" customWidth="1"/>
    <col min="3339" max="3339" width="11.28515625" style="71" customWidth="1"/>
    <col min="3340" max="3340" width="11.5703125" style="71" customWidth="1"/>
    <col min="3341" max="3341" width="12" style="71" customWidth="1"/>
    <col min="3342" max="3344" width="9.140625" style="71"/>
    <col min="3345" max="3345" width="26.7109375" style="71" bestFit="1" customWidth="1"/>
    <col min="3346" max="3346" width="44.28515625" style="71" bestFit="1" customWidth="1"/>
    <col min="3347" max="3584" width="9.140625" style="71"/>
    <col min="3585" max="3585" width="17.28515625" style="71" bestFit="1" customWidth="1"/>
    <col min="3586" max="3586" width="13.28515625" style="71" customWidth="1"/>
    <col min="3587" max="3587" width="13.7109375" style="71" bestFit="1" customWidth="1"/>
    <col min="3588" max="3588" width="13.5703125" style="71" customWidth="1"/>
    <col min="3589" max="3589" width="10.85546875" style="71" customWidth="1"/>
    <col min="3590" max="3591" width="13.5703125" style="71" customWidth="1"/>
    <col min="3592" max="3592" width="10.85546875" style="71" customWidth="1"/>
    <col min="3593" max="3593" width="14.42578125" style="71" customWidth="1"/>
    <col min="3594" max="3594" width="11.85546875" style="71" bestFit="1" customWidth="1"/>
    <col min="3595" max="3595" width="11.28515625" style="71" customWidth="1"/>
    <col min="3596" max="3596" width="11.5703125" style="71" customWidth="1"/>
    <col min="3597" max="3597" width="12" style="71" customWidth="1"/>
    <col min="3598" max="3600" width="9.140625" style="71"/>
    <col min="3601" max="3601" width="26.7109375" style="71" bestFit="1" customWidth="1"/>
    <col min="3602" max="3602" width="44.28515625" style="71" bestFit="1" customWidth="1"/>
    <col min="3603" max="3840" width="9.140625" style="71"/>
    <col min="3841" max="3841" width="17.28515625" style="71" bestFit="1" customWidth="1"/>
    <col min="3842" max="3842" width="13.28515625" style="71" customWidth="1"/>
    <col min="3843" max="3843" width="13.7109375" style="71" bestFit="1" customWidth="1"/>
    <col min="3844" max="3844" width="13.5703125" style="71" customWidth="1"/>
    <col min="3845" max="3845" width="10.85546875" style="71" customWidth="1"/>
    <col min="3846" max="3847" width="13.5703125" style="71" customWidth="1"/>
    <col min="3848" max="3848" width="10.85546875" style="71" customWidth="1"/>
    <col min="3849" max="3849" width="14.42578125" style="71" customWidth="1"/>
    <col min="3850" max="3850" width="11.85546875" style="71" bestFit="1" customWidth="1"/>
    <col min="3851" max="3851" width="11.28515625" style="71" customWidth="1"/>
    <col min="3852" max="3852" width="11.5703125" style="71" customWidth="1"/>
    <col min="3853" max="3853" width="12" style="71" customWidth="1"/>
    <col min="3854" max="3856" width="9.140625" style="71"/>
    <col min="3857" max="3857" width="26.7109375" style="71" bestFit="1" customWidth="1"/>
    <col min="3858" max="3858" width="44.28515625" style="71" bestFit="1" customWidth="1"/>
    <col min="3859" max="4096" width="9.140625" style="71"/>
    <col min="4097" max="4097" width="17.28515625" style="71" bestFit="1" customWidth="1"/>
    <col min="4098" max="4098" width="13.28515625" style="71" customWidth="1"/>
    <col min="4099" max="4099" width="13.7109375" style="71" bestFit="1" customWidth="1"/>
    <col min="4100" max="4100" width="13.5703125" style="71" customWidth="1"/>
    <col min="4101" max="4101" width="10.85546875" style="71" customWidth="1"/>
    <col min="4102" max="4103" width="13.5703125" style="71" customWidth="1"/>
    <col min="4104" max="4104" width="10.85546875" style="71" customWidth="1"/>
    <col min="4105" max="4105" width="14.42578125" style="71" customWidth="1"/>
    <col min="4106" max="4106" width="11.85546875" style="71" bestFit="1" customWidth="1"/>
    <col min="4107" max="4107" width="11.28515625" style="71" customWidth="1"/>
    <col min="4108" max="4108" width="11.5703125" style="71" customWidth="1"/>
    <col min="4109" max="4109" width="12" style="71" customWidth="1"/>
    <col min="4110" max="4112" width="9.140625" style="71"/>
    <col min="4113" max="4113" width="26.7109375" style="71" bestFit="1" customWidth="1"/>
    <col min="4114" max="4114" width="44.28515625" style="71" bestFit="1" customWidth="1"/>
    <col min="4115" max="4352" width="9.140625" style="71"/>
    <col min="4353" max="4353" width="17.28515625" style="71" bestFit="1" customWidth="1"/>
    <col min="4354" max="4354" width="13.28515625" style="71" customWidth="1"/>
    <col min="4355" max="4355" width="13.7109375" style="71" bestFit="1" customWidth="1"/>
    <col min="4356" max="4356" width="13.5703125" style="71" customWidth="1"/>
    <col min="4357" max="4357" width="10.85546875" style="71" customWidth="1"/>
    <col min="4358" max="4359" width="13.5703125" style="71" customWidth="1"/>
    <col min="4360" max="4360" width="10.85546875" style="71" customWidth="1"/>
    <col min="4361" max="4361" width="14.42578125" style="71" customWidth="1"/>
    <col min="4362" max="4362" width="11.85546875" style="71" bestFit="1" customWidth="1"/>
    <col min="4363" max="4363" width="11.28515625" style="71" customWidth="1"/>
    <col min="4364" max="4364" width="11.5703125" style="71" customWidth="1"/>
    <col min="4365" max="4365" width="12" style="71" customWidth="1"/>
    <col min="4366" max="4368" width="9.140625" style="71"/>
    <col min="4369" max="4369" width="26.7109375" style="71" bestFit="1" customWidth="1"/>
    <col min="4370" max="4370" width="44.28515625" style="71" bestFit="1" customWidth="1"/>
    <col min="4371" max="4608" width="9.140625" style="71"/>
    <col min="4609" max="4609" width="17.28515625" style="71" bestFit="1" customWidth="1"/>
    <col min="4610" max="4610" width="13.28515625" style="71" customWidth="1"/>
    <col min="4611" max="4611" width="13.7109375" style="71" bestFit="1" customWidth="1"/>
    <col min="4612" max="4612" width="13.5703125" style="71" customWidth="1"/>
    <col min="4613" max="4613" width="10.85546875" style="71" customWidth="1"/>
    <col min="4614" max="4615" width="13.5703125" style="71" customWidth="1"/>
    <col min="4616" max="4616" width="10.85546875" style="71" customWidth="1"/>
    <col min="4617" max="4617" width="14.42578125" style="71" customWidth="1"/>
    <col min="4618" max="4618" width="11.85546875" style="71" bestFit="1" customWidth="1"/>
    <col min="4619" max="4619" width="11.28515625" style="71" customWidth="1"/>
    <col min="4620" max="4620" width="11.5703125" style="71" customWidth="1"/>
    <col min="4621" max="4621" width="12" style="71" customWidth="1"/>
    <col min="4622" max="4624" width="9.140625" style="71"/>
    <col min="4625" max="4625" width="26.7109375" style="71" bestFit="1" customWidth="1"/>
    <col min="4626" max="4626" width="44.28515625" style="71" bestFit="1" customWidth="1"/>
    <col min="4627" max="4864" width="9.140625" style="71"/>
    <col min="4865" max="4865" width="17.28515625" style="71" bestFit="1" customWidth="1"/>
    <col min="4866" max="4866" width="13.28515625" style="71" customWidth="1"/>
    <col min="4867" max="4867" width="13.7109375" style="71" bestFit="1" customWidth="1"/>
    <col min="4868" max="4868" width="13.5703125" style="71" customWidth="1"/>
    <col min="4869" max="4869" width="10.85546875" style="71" customWidth="1"/>
    <col min="4870" max="4871" width="13.5703125" style="71" customWidth="1"/>
    <col min="4872" max="4872" width="10.85546875" style="71" customWidth="1"/>
    <col min="4873" max="4873" width="14.42578125" style="71" customWidth="1"/>
    <col min="4874" max="4874" width="11.85546875" style="71" bestFit="1" customWidth="1"/>
    <col min="4875" max="4875" width="11.28515625" style="71" customWidth="1"/>
    <col min="4876" max="4876" width="11.5703125" style="71" customWidth="1"/>
    <col min="4877" max="4877" width="12" style="71" customWidth="1"/>
    <col min="4878" max="4880" width="9.140625" style="71"/>
    <col min="4881" max="4881" width="26.7109375" style="71" bestFit="1" customWidth="1"/>
    <col min="4882" max="4882" width="44.28515625" style="71" bestFit="1" customWidth="1"/>
    <col min="4883" max="5120" width="9.140625" style="71"/>
    <col min="5121" max="5121" width="17.28515625" style="71" bestFit="1" customWidth="1"/>
    <col min="5122" max="5122" width="13.28515625" style="71" customWidth="1"/>
    <col min="5123" max="5123" width="13.7109375" style="71" bestFit="1" customWidth="1"/>
    <col min="5124" max="5124" width="13.5703125" style="71" customWidth="1"/>
    <col min="5125" max="5125" width="10.85546875" style="71" customWidth="1"/>
    <col min="5126" max="5127" width="13.5703125" style="71" customWidth="1"/>
    <col min="5128" max="5128" width="10.85546875" style="71" customWidth="1"/>
    <col min="5129" max="5129" width="14.42578125" style="71" customWidth="1"/>
    <col min="5130" max="5130" width="11.85546875" style="71" bestFit="1" customWidth="1"/>
    <col min="5131" max="5131" width="11.28515625" style="71" customWidth="1"/>
    <col min="5132" max="5132" width="11.5703125" style="71" customWidth="1"/>
    <col min="5133" max="5133" width="12" style="71" customWidth="1"/>
    <col min="5134" max="5136" width="9.140625" style="71"/>
    <col min="5137" max="5137" width="26.7109375" style="71" bestFit="1" customWidth="1"/>
    <col min="5138" max="5138" width="44.28515625" style="71" bestFit="1" customWidth="1"/>
    <col min="5139" max="5376" width="9.140625" style="71"/>
    <col min="5377" max="5377" width="17.28515625" style="71" bestFit="1" customWidth="1"/>
    <col min="5378" max="5378" width="13.28515625" style="71" customWidth="1"/>
    <col min="5379" max="5379" width="13.7109375" style="71" bestFit="1" customWidth="1"/>
    <col min="5380" max="5380" width="13.5703125" style="71" customWidth="1"/>
    <col min="5381" max="5381" width="10.85546875" style="71" customWidth="1"/>
    <col min="5382" max="5383" width="13.5703125" style="71" customWidth="1"/>
    <col min="5384" max="5384" width="10.85546875" style="71" customWidth="1"/>
    <col min="5385" max="5385" width="14.42578125" style="71" customWidth="1"/>
    <col min="5386" max="5386" width="11.85546875" style="71" bestFit="1" customWidth="1"/>
    <col min="5387" max="5387" width="11.28515625" style="71" customWidth="1"/>
    <col min="5388" max="5388" width="11.5703125" style="71" customWidth="1"/>
    <col min="5389" max="5389" width="12" style="71" customWidth="1"/>
    <col min="5390" max="5392" width="9.140625" style="71"/>
    <col min="5393" max="5393" width="26.7109375" style="71" bestFit="1" customWidth="1"/>
    <col min="5394" max="5394" width="44.28515625" style="71" bestFit="1" customWidth="1"/>
    <col min="5395" max="5632" width="9.140625" style="71"/>
    <col min="5633" max="5633" width="17.28515625" style="71" bestFit="1" customWidth="1"/>
    <col min="5634" max="5634" width="13.28515625" style="71" customWidth="1"/>
    <col min="5635" max="5635" width="13.7109375" style="71" bestFit="1" customWidth="1"/>
    <col min="5636" max="5636" width="13.5703125" style="71" customWidth="1"/>
    <col min="5637" max="5637" width="10.85546875" style="71" customWidth="1"/>
    <col min="5638" max="5639" width="13.5703125" style="71" customWidth="1"/>
    <col min="5640" max="5640" width="10.85546875" style="71" customWidth="1"/>
    <col min="5641" max="5641" width="14.42578125" style="71" customWidth="1"/>
    <col min="5642" max="5642" width="11.85546875" style="71" bestFit="1" customWidth="1"/>
    <col min="5643" max="5643" width="11.28515625" style="71" customWidth="1"/>
    <col min="5644" max="5644" width="11.5703125" style="71" customWidth="1"/>
    <col min="5645" max="5645" width="12" style="71" customWidth="1"/>
    <col min="5646" max="5648" width="9.140625" style="71"/>
    <col min="5649" max="5649" width="26.7109375" style="71" bestFit="1" customWidth="1"/>
    <col min="5650" max="5650" width="44.28515625" style="71" bestFit="1" customWidth="1"/>
    <col min="5651" max="5888" width="9.140625" style="71"/>
    <col min="5889" max="5889" width="17.28515625" style="71" bestFit="1" customWidth="1"/>
    <col min="5890" max="5890" width="13.28515625" style="71" customWidth="1"/>
    <col min="5891" max="5891" width="13.7109375" style="71" bestFit="1" customWidth="1"/>
    <col min="5892" max="5892" width="13.5703125" style="71" customWidth="1"/>
    <col min="5893" max="5893" width="10.85546875" style="71" customWidth="1"/>
    <col min="5894" max="5895" width="13.5703125" style="71" customWidth="1"/>
    <col min="5896" max="5896" width="10.85546875" style="71" customWidth="1"/>
    <col min="5897" max="5897" width="14.42578125" style="71" customWidth="1"/>
    <col min="5898" max="5898" width="11.85546875" style="71" bestFit="1" customWidth="1"/>
    <col min="5899" max="5899" width="11.28515625" style="71" customWidth="1"/>
    <col min="5900" max="5900" width="11.5703125" style="71" customWidth="1"/>
    <col min="5901" max="5901" width="12" style="71" customWidth="1"/>
    <col min="5902" max="5904" width="9.140625" style="71"/>
    <col min="5905" max="5905" width="26.7109375" style="71" bestFit="1" customWidth="1"/>
    <col min="5906" max="5906" width="44.28515625" style="71" bestFit="1" customWidth="1"/>
    <col min="5907" max="6144" width="9.140625" style="71"/>
    <col min="6145" max="6145" width="17.28515625" style="71" bestFit="1" customWidth="1"/>
    <col min="6146" max="6146" width="13.28515625" style="71" customWidth="1"/>
    <col min="6147" max="6147" width="13.7109375" style="71" bestFit="1" customWidth="1"/>
    <col min="6148" max="6148" width="13.5703125" style="71" customWidth="1"/>
    <col min="6149" max="6149" width="10.85546875" style="71" customWidth="1"/>
    <col min="6150" max="6151" width="13.5703125" style="71" customWidth="1"/>
    <col min="6152" max="6152" width="10.85546875" style="71" customWidth="1"/>
    <col min="6153" max="6153" width="14.42578125" style="71" customWidth="1"/>
    <col min="6154" max="6154" width="11.85546875" style="71" bestFit="1" customWidth="1"/>
    <col min="6155" max="6155" width="11.28515625" style="71" customWidth="1"/>
    <col min="6156" max="6156" width="11.5703125" style="71" customWidth="1"/>
    <col min="6157" max="6157" width="12" style="71" customWidth="1"/>
    <col min="6158" max="6160" width="9.140625" style="71"/>
    <col min="6161" max="6161" width="26.7109375" style="71" bestFit="1" customWidth="1"/>
    <col min="6162" max="6162" width="44.28515625" style="71" bestFit="1" customWidth="1"/>
    <col min="6163" max="6400" width="9.140625" style="71"/>
    <col min="6401" max="6401" width="17.28515625" style="71" bestFit="1" customWidth="1"/>
    <col min="6402" max="6402" width="13.28515625" style="71" customWidth="1"/>
    <col min="6403" max="6403" width="13.7109375" style="71" bestFit="1" customWidth="1"/>
    <col min="6404" max="6404" width="13.5703125" style="71" customWidth="1"/>
    <col min="6405" max="6405" width="10.85546875" style="71" customWidth="1"/>
    <col min="6406" max="6407" width="13.5703125" style="71" customWidth="1"/>
    <col min="6408" max="6408" width="10.85546875" style="71" customWidth="1"/>
    <col min="6409" max="6409" width="14.42578125" style="71" customWidth="1"/>
    <col min="6410" max="6410" width="11.85546875" style="71" bestFit="1" customWidth="1"/>
    <col min="6411" max="6411" width="11.28515625" style="71" customWidth="1"/>
    <col min="6412" max="6412" width="11.5703125" style="71" customWidth="1"/>
    <col min="6413" max="6413" width="12" style="71" customWidth="1"/>
    <col min="6414" max="6416" width="9.140625" style="71"/>
    <col min="6417" max="6417" width="26.7109375" style="71" bestFit="1" customWidth="1"/>
    <col min="6418" max="6418" width="44.28515625" style="71" bestFit="1" customWidth="1"/>
    <col min="6419" max="6656" width="9.140625" style="71"/>
    <col min="6657" max="6657" width="17.28515625" style="71" bestFit="1" customWidth="1"/>
    <col min="6658" max="6658" width="13.28515625" style="71" customWidth="1"/>
    <col min="6659" max="6659" width="13.7109375" style="71" bestFit="1" customWidth="1"/>
    <col min="6660" max="6660" width="13.5703125" style="71" customWidth="1"/>
    <col min="6661" max="6661" width="10.85546875" style="71" customWidth="1"/>
    <col min="6662" max="6663" width="13.5703125" style="71" customWidth="1"/>
    <col min="6664" max="6664" width="10.85546875" style="71" customWidth="1"/>
    <col min="6665" max="6665" width="14.42578125" style="71" customWidth="1"/>
    <col min="6666" max="6666" width="11.85546875" style="71" bestFit="1" customWidth="1"/>
    <col min="6667" max="6667" width="11.28515625" style="71" customWidth="1"/>
    <col min="6668" max="6668" width="11.5703125" style="71" customWidth="1"/>
    <col min="6669" max="6669" width="12" style="71" customWidth="1"/>
    <col min="6670" max="6672" width="9.140625" style="71"/>
    <col min="6673" max="6673" width="26.7109375" style="71" bestFit="1" customWidth="1"/>
    <col min="6674" max="6674" width="44.28515625" style="71" bestFit="1" customWidth="1"/>
    <col min="6675" max="6912" width="9.140625" style="71"/>
    <col min="6913" max="6913" width="17.28515625" style="71" bestFit="1" customWidth="1"/>
    <col min="6914" max="6914" width="13.28515625" style="71" customWidth="1"/>
    <col min="6915" max="6915" width="13.7109375" style="71" bestFit="1" customWidth="1"/>
    <col min="6916" max="6916" width="13.5703125" style="71" customWidth="1"/>
    <col min="6917" max="6917" width="10.85546875" style="71" customWidth="1"/>
    <col min="6918" max="6919" width="13.5703125" style="71" customWidth="1"/>
    <col min="6920" max="6920" width="10.85546875" style="71" customWidth="1"/>
    <col min="6921" max="6921" width="14.42578125" style="71" customWidth="1"/>
    <col min="6922" max="6922" width="11.85546875" style="71" bestFit="1" customWidth="1"/>
    <col min="6923" max="6923" width="11.28515625" style="71" customWidth="1"/>
    <col min="6924" max="6924" width="11.5703125" style="71" customWidth="1"/>
    <col min="6925" max="6925" width="12" style="71" customWidth="1"/>
    <col min="6926" max="6928" width="9.140625" style="71"/>
    <col min="6929" max="6929" width="26.7109375" style="71" bestFit="1" customWidth="1"/>
    <col min="6930" max="6930" width="44.28515625" style="71" bestFit="1" customWidth="1"/>
    <col min="6931" max="7168" width="9.140625" style="71"/>
    <col min="7169" max="7169" width="17.28515625" style="71" bestFit="1" customWidth="1"/>
    <col min="7170" max="7170" width="13.28515625" style="71" customWidth="1"/>
    <col min="7171" max="7171" width="13.7109375" style="71" bestFit="1" customWidth="1"/>
    <col min="7172" max="7172" width="13.5703125" style="71" customWidth="1"/>
    <col min="7173" max="7173" width="10.85546875" style="71" customWidth="1"/>
    <col min="7174" max="7175" width="13.5703125" style="71" customWidth="1"/>
    <col min="7176" max="7176" width="10.85546875" style="71" customWidth="1"/>
    <col min="7177" max="7177" width="14.42578125" style="71" customWidth="1"/>
    <col min="7178" max="7178" width="11.85546875" style="71" bestFit="1" customWidth="1"/>
    <col min="7179" max="7179" width="11.28515625" style="71" customWidth="1"/>
    <col min="7180" max="7180" width="11.5703125" style="71" customWidth="1"/>
    <col min="7181" max="7181" width="12" style="71" customWidth="1"/>
    <col min="7182" max="7184" width="9.140625" style="71"/>
    <col min="7185" max="7185" width="26.7109375" style="71" bestFit="1" customWidth="1"/>
    <col min="7186" max="7186" width="44.28515625" style="71" bestFit="1" customWidth="1"/>
    <col min="7187" max="7424" width="9.140625" style="71"/>
    <col min="7425" max="7425" width="17.28515625" style="71" bestFit="1" customWidth="1"/>
    <col min="7426" max="7426" width="13.28515625" style="71" customWidth="1"/>
    <col min="7427" max="7427" width="13.7109375" style="71" bestFit="1" customWidth="1"/>
    <col min="7428" max="7428" width="13.5703125" style="71" customWidth="1"/>
    <col min="7429" max="7429" width="10.85546875" style="71" customWidth="1"/>
    <col min="7430" max="7431" width="13.5703125" style="71" customWidth="1"/>
    <col min="7432" max="7432" width="10.85546875" style="71" customWidth="1"/>
    <col min="7433" max="7433" width="14.42578125" style="71" customWidth="1"/>
    <col min="7434" max="7434" width="11.85546875" style="71" bestFit="1" customWidth="1"/>
    <col min="7435" max="7435" width="11.28515625" style="71" customWidth="1"/>
    <col min="7436" max="7436" width="11.5703125" style="71" customWidth="1"/>
    <col min="7437" max="7437" width="12" style="71" customWidth="1"/>
    <col min="7438" max="7440" width="9.140625" style="71"/>
    <col min="7441" max="7441" width="26.7109375" style="71" bestFit="1" customWidth="1"/>
    <col min="7442" max="7442" width="44.28515625" style="71" bestFit="1" customWidth="1"/>
    <col min="7443" max="7680" width="9.140625" style="71"/>
    <col min="7681" max="7681" width="17.28515625" style="71" bestFit="1" customWidth="1"/>
    <col min="7682" max="7682" width="13.28515625" style="71" customWidth="1"/>
    <col min="7683" max="7683" width="13.7109375" style="71" bestFit="1" customWidth="1"/>
    <col min="7684" max="7684" width="13.5703125" style="71" customWidth="1"/>
    <col min="7685" max="7685" width="10.85546875" style="71" customWidth="1"/>
    <col min="7686" max="7687" width="13.5703125" style="71" customWidth="1"/>
    <col min="7688" max="7688" width="10.85546875" style="71" customWidth="1"/>
    <col min="7689" max="7689" width="14.42578125" style="71" customWidth="1"/>
    <col min="7690" max="7690" width="11.85546875" style="71" bestFit="1" customWidth="1"/>
    <col min="7691" max="7691" width="11.28515625" style="71" customWidth="1"/>
    <col min="7692" max="7692" width="11.5703125" style="71" customWidth="1"/>
    <col min="7693" max="7693" width="12" style="71" customWidth="1"/>
    <col min="7694" max="7696" width="9.140625" style="71"/>
    <col min="7697" max="7697" width="26.7109375" style="71" bestFit="1" customWidth="1"/>
    <col min="7698" max="7698" width="44.28515625" style="71" bestFit="1" customWidth="1"/>
    <col min="7699" max="7936" width="9.140625" style="71"/>
    <col min="7937" max="7937" width="17.28515625" style="71" bestFit="1" customWidth="1"/>
    <col min="7938" max="7938" width="13.28515625" style="71" customWidth="1"/>
    <col min="7939" max="7939" width="13.7109375" style="71" bestFit="1" customWidth="1"/>
    <col min="7940" max="7940" width="13.5703125" style="71" customWidth="1"/>
    <col min="7941" max="7941" width="10.85546875" style="71" customWidth="1"/>
    <col min="7942" max="7943" width="13.5703125" style="71" customWidth="1"/>
    <col min="7944" max="7944" width="10.85546875" style="71" customWidth="1"/>
    <col min="7945" max="7945" width="14.42578125" style="71" customWidth="1"/>
    <col min="7946" max="7946" width="11.85546875" style="71" bestFit="1" customWidth="1"/>
    <col min="7947" max="7947" width="11.28515625" style="71" customWidth="1"/>
    <col min="7948" max="7948" width="11.5703125" style="71" customWidth="1"/>
    <col min="7949" max="7949" width="12" style="71" customWidth="1"/>
    <col min="7950" max="7952" width="9.140625" style="71"/>
    <col min="7953" max="7953" width="26.7109375" style="71" bestFit="1" customWidth="1"/>
    <col min="7954" max="7954" width="44.28515625" style="71" bestFit="1" customWidth="1"/>
    <col min="7955" max="8192" width="9.140625" style="71"/>
    <col min="8193" max="8193" width="17.28515625" style="71" bestFit="1" customWidth="1"/>
    <col min="8194" max="8194" width="13.28515625" style="71" customWidth="1"/>
    <col min="8195" max="8195" width="13.7109375" style="71" bestFit="1" customWidth="1"/>
    <col min="8196" max="8196" width="13.5703125" style="71" customWidth="1"/>
    <col min="8197" max="8197" width="10.85546875" style="71" customWidth="1"/>
    <col min="8198" max="8199" width="13.5703125" style="71" customWidth="1"/>
    <col min="8200" max="8200" width="10.85546875" style="71" customWidth="1"/>
    <col min="8201" max="8201" width="14.42578125" style="71" customWidth="1"/>
    <col min="8202" max="8202" width="11.85546875" style="71" bestFit="1" customWidth="1"/>
    <col min="8203" max="8203" width="11.28515625" style="71" customWidth="1"/>
    <col min="8204" max="8204" width="11.5703125" style="71" customWidth="1"/>
    <col min="8205" max="8205" width="12" style="71" customWidth="1"/>
    <col min="8206" max="8208" width="9.140625" style="71"/>
    <col min="8209" max="8209" width="26.7109375" style="71" bestFit="1" customWidth="1"/>
    <col min="8210" max="8210" width="44.28515625" style="71" bestFit="1" customWidth="1"/>
    <col min="8211" max="8448" width="9.140625" style="71"/>
    <col min="8449" max="8449" width="17.28515625" style="71" bestFit="1" customWidth="1"/>
    <col min="8450" max="8450" width="13.28515625" style="71" customWidth="1"/>
    <col min="8451" max="8451" width="13.7109375" style="71" bestFit="1" customWidth="1"/>
    <col min="8452" max="8452" width="13.5703125" style="71" customWidth="1"/>
    <col min="8453" max="8453" width="10.85546875" style="71" customWidth="1"/>
    <col min="8454" max="8455" width="13.5703125" style="71" customWidth="1"/>
    <col min="8456" max="8456" width="10.85546875" style="71" customWidth="1"/>
    <col min="8457" max="8457" width="14.42578125" style="71" customWidth="1"/>
    <col min="8458" max="8458" width="11.85546875" style="71" bestFit="1" customWidth="1"/>
    <col min="8459" max="8459" width="11.28515625" style="71" customWidth="1"/>
    <col min="8460" max="8460" width="11.5703125" style="71" customWidth="1"/>
    <col min="8461" max="8461" width="12" style="71" customWidth="1"/>
    <col min="8462" max="8464" width="9.140625" style="71"/>
    <col min="8465" max="8465" width="26.7109375" style="71" bestFit="1" customWidth="1"/>
    <col min="8466" max="8466" width="44.28515625" style="71" bestFit="1" customWidth="1"/>
    <col min="8467" max="8704" width="9.140625" style="71"/>
    <col min="8705" max="8705" width="17.28515625" style="71" bestFit="1" customWidth="1"/>
    <col min="8706" max="8706" width="13.28515625" style="71" customWidth="1"/>
    <col min="8707" max="8707" width="13.7109375" style="71" bestFit="1" customWidth="1"/>
    <col min="8708" max="8708" width="13.5703125" style="71" customWidth="1"/>
    <col min="8709" max="8709" width="10.85546875" style="71" customWidth="1"/>
    <col min="8710" max="8711" width="13.5703125" style="71" customWidth="1"/>
    <col min="8712" max="8712" width="10.85546875" style="71" customWidth="1"/>
    <col min="8713" max="8713" width="14.42578125" style="71" customWidth="1"/>
    <col min="8714" max="8714" width="11.85546875" style="71" bestFit="1" customWidth="1"/>
    <col min="8715" max="8715" width="11.28515625" style="71" customWidth="1"/>
    <col min="8716" max="8716" width="11.5703125" style="71" customWidth="1"/>
    <col min="8717" max="8717" width="12" style="71" customWidth="1"/>
    <col min="8718" max="8720" width="9.140625" style="71"/>
    <col min="8721" max="8721" width="26.7109375" style="71" bestFit="1" customWidth="1"/>
    <col min="8722" max="8722" width="44.28515625" style="71" bestFit="1" customWidth="1"/>
    <col min="8723" max="8960" width="9.140625" style="71"/>
    <col min="8961" max="8961" width="17.28515625" style="71" bestFit="1" customWidth="1"/>
    <col min="8962" max="8962" width="13.28515625" style="71" customWidth="1"/>
    <col min="8963" max="8963" width="13.7109375" style="71" bestFit="1" customWidth="1"/>
    <col min="8964" max="8964" width="13.5703125" style="71" customWidth="1"/>
    <col min="8965" max="8965" width="10.85546875" style="71" customWidth="1"/>
    <col min="8966" max="8967" width="13.5703125" style="71" customWidth="1"/>
    <col min="8968" max="8968" width="10.85546875" style="71" customWidth="1"/>
    <col min="8969" max="8969" width="14.42578125" style="71" customWidth="1"/>
    <col min="8970" max="8970" width="11.85546875" style="71" bestFit="1" customWidth="1"/>
    <col min="8971" max="8971" width="11.28515625" style="71" customWidth="1"/>
    <col min="8972" max="8972" width="11.5703125" style="71" customWidth="1"/>
    <col min="8973" max="8973" width="12" style="71" customWidth="1"/>
    <col min="8974" max="8976" width="9.140625" style="71"/>
    <col min="8977" max="8977" width="26.7109375" style="71" bestFit="1" customWidth="1"/>
    <col min="8978" max="8978" width="44.28515625" style="71" bestFit="1" customWidth="1"/>
    <col min="8979" max="9216" width="9.140625" style="71"/>
    <col min="9217" max="9217" width="17.28515625" style="71" bestFit="1" customWidth="1"/>
    <col min="9218" max="9218" width="13.28515625" style="71" customWidth="1"/>
    <col min="9219" max="9219" width="13.7109375" style="71" bestFit="1" customWidth="1"/>
    <col min="9220" max="9220" width="13.5703125" style="71" customWidth="1"/>
    <col min="9221" max="9221" width="10.85546875" style="71" customWidth="1"/>
    <col min="9222" max="9223" width="13.5703125" style="71" customWidth="1"/>
    <col min="9224" max="9224" width="10.85546875" style="71" customWidth="1"/>
    <col min="9225" max="9225" width="14.42578125" style="71" customWidth="1"/>
    <col min="9226" max="9226" width="11.85546875" style="71" bestFit="1" customWidth="1"/>
    <col min="9227" max="9227" width="11.28515625" style="71" customWidth="1"/>
    <col min="9228" max="9228" width="11.5703125" style="71" customWidth="1"/>
    <col min="9229" max="9229" width="12" style="71" customWidth="1"/>
    <col min="9230" max="9232" width="9.140625" style="71"/>
    <col min="9233" max="9233" width="26.7109375" style="71" bestFit="1" customWidth="1"/>
    <col min="9234" max="9234" width="44.28515625" style="71" bestFit="1" customWidth="1"/>
    <col min="9235" max="9472" width="9.140625" style="71"/>
    <col min="9473" max="9473" width="17.28515625" style="71" bestFit="1" customWidth="1"/>
    <col min="9474" max="9474" width="13.28515625" style="71" customWidth="1"/>
    <col min="9475" max="9475" width="13.7109375" style="71" bestFit="1" customWidth="1"/>
    <col min="9476" max="9476" width="13.5703125" style="71" customWidth="1"/>
    <col min="9477" max="9477" width="10.85546875" style="71" customWidth="1"/>
    <col min="9478" max="9479" width="13.5703125" style="71" customWidth="1"/>
    <col min="9480" max="9480" width="10.85546875" style="71" customWidth="1"/>
    <col min="9481" max="9481" width="14.42578125" style="71" customWidth="1"/>
    <col min="9482" max="9482" width="11.85546875" style="71" bestFit="1" customWidth="1"/>
    <col min="9483" max="9483" width="11.28515625" style="71" customWidth="1"/>
    <col min="9484" max="9484" width="11.5703125" style="71" customWidth="1"/>
    <col min="9485" max="9485" width="12" style="71" customWidth="1"/>
    <col min="9486" max="9488" width="9.140625" style="71"/>
    <col min="9489" max="9489" width="26.7109375" style="71" bestFit="1" customWidth="1"/>
    <col min="9490" max="9490" width="44.28515625" style="71" bestFit="1" customWidth="1"/>
    <col min="9491" max="9728" width="9.140625" style="71"/>
    <col min="9729" max="9729" width="17.28515625" style="71" bestFit="1" customWidth="1"/>
    <col min="9730" max="9730" width="13.28515625" style="71" customWidth="1"/>
    <col min="9731" max="9731" width="13.7109375" style="71" bestFit="1" customWidth="1"/>
    <col min="9732" max="9732" width="13.5703125" style="71" customWidth="1"/>
    <col min="9733" max="9733" width="10.85546875" style="71" customWidth="1"/>
    <col min="9734" max="9735" width="13.5703125" style="71" customWidth="1"/>
    <col min="9736" max="9736" width="10.85546875" style="71" customWidth="1"/>
    <col min="9737" max="9737" width="14.42578125" style="71" customWidth="1"/>
    <col min="9738" max="9738" width="11.85546875" style="71" bestFit="1" customWidth="1"/>
    <col min="9739" max="9739" width="11.28515625" style="71" customWidth="1"/>
    <col min="9740" max="9740" width="11.5703125" style="71" customWidth="1"/>
    <col min="9741" max="9741" width="12" style="71" customWidth="1"/>
    <col min="9742" max="9744" width="9.140625" style="71"/>
    <col min="9745" max="9745" width="26.7109375" style="71" bestFit="1" customWidth="1"/>
    <col min="9746" max="9746" width="44.28515625" style="71" bestFit="1" customWidth="1"/>
    <col min="9747" max="9984" width="9.140625" style="71"/>
    <col min="9985" max="9985" width="17.28515625" style="71" bestFit="1" customWidth="1"/>
    <col min="9986" max="9986" width="13.28515625" style="71" customWidth="1"/>
    <col min="9987" max="9987" width="13.7109375" style="71" bestFit="1" customWidth="1"/>
    <col min="9988" max="9988" width="13.5703125" style="71" customWidth="1"/>
    <col min="9989" max="9989" width="10.85546875" style="71" customWidth="1"/>
    <col min="9990" max="9991" width="13.5703125" style="71" customWidth="1"/>
    <col min="9992" max="9992" width="10.85546875" style="71" customWidth="1"/>
    <col min="9993" max="9993" width="14.42578125" style="71" customWidth="1"/>
    <col min="9994" max="9994" width="11.85546875" style="71" bestFit="1" customWidth="1"/>
    <col min="9995" max="9995" width="11.28515625" style="71" customWidth="1"/>
    <col min="9996" max="9996" width="11.5703125" style="71" customWidth="1"/>
    <col min="9997" max="9997" width="12" style="71" customWidth="1"/>
    <col min="9998" max="10000" width="9.140625" style="71"/>
    <col min="10001" max="10001" width="26.7109375" style="71" bestFit="1" customWidth="1"/>
    <col min="10002" max="10002" width="44.28515625" style="71" bestFit="1" customWidth="1"/>
    <col min="10003" max="10240" width="9.140625" style="71"/>
    <col min="10241" max="10241" width="17.28515625" style="71" bestFit="1" customWidth="1"/>
    <col min="10242" max="10242" width="13.28515625" style="71" customWidth="1"/>
    <col min="10243" max="10243" width="13.7109375" style="71" bestFit="1" customWidth="1"/>
    <col min="10244" max="10244" width="13.5703125" style="71" customWidth="1"/>
    <col min="10245" max="10245" width="10.85546875" style="71" customWidth="1"/>
    <col min="10246" max="10247" width="13.5703125" style="71" customWidth="1"/>
    <col min="10248" max="10248" width="10.85546875" style="71" customWidth="1"/>
    <col min="10249" max="10249" width="14.42578125" style="71" customWidth="1"/>
    <col min="10250" max="10250" width="11.85546875" style="71" bestFit="1" customWidth="1"/>
    <col min="10251" max="10251" width="11.28515625" style="71" customWidth="1"/>
    <col min="10252" max="10252" width="11.5703125" style="71" customWidth="1"/>
    <col min="10253" max="10253" width="12" style="71" customWidth="1"/>
    <col min="10254" max="10256" width="9.140625" style="71"/>
    <col min="10257" max="10257" width="26.7109375" style="71" bestFit="1" customWidth="1"/>
    <col min="10258" max="10258" width="44.28515625" style="71" bestFit="1" customWidth="1"/>
    <col min="10259" max="10496" width="9.140625" style="71"/>
    <col min="10497" max="10497" width="17.28515625" style="71" bestFit="1" customWidth="1"/>
    <col min="10498" max="10498" width="13.28515625" style="71" customWidth="1"/>
    <col min="10499" max="10499" width="13.7109375" style="71" bestFit="1" customWidth="1"/>
    <col min="10500" max="10500" width="13.5703125" style="71" customWidth="1"/>
    <col min="10501" max="10501" width="10.85546875" style="71" customWidth="1"/>
    <col min="10502" max="10503" width="13.5703125" style="71" customWidth="1"/>
    <col min="10504" max="10504" width="10.85546875" style="71" customWidth="1"/>
    <col min="10505" max="10505" width="14.42578125" style="71" customWidth="1"/>
    <col min="10506" max="10506" width="11.85546875" style="71" bestFit="1" customWidth="1"/>
    <col min="10507" max="10507" width="11.28515625" style="71" customWidth="1"/>
    <col min="10508" max="10508" width="11.5703125" style="71" customWidth="1"/>
    <col min="10509" max="10509" width="12" style="71" customWidth="1"/>
    <col min="10510" max="10512" width="9.140625" style="71"/>
    <col min="10513" max="10513" width="26.7109375" style="71" bestFit="1" customWidth="1"/>
    <col min="10514" max="10514" width="44.28515625" style="71" bestFit="1" customWidth="1"/>
    <col min="10515" max="10752" width="9.140625" style="71"/>
    <col min="10753" max="10753" width="17.28515625" style="71" bestFit="1" customWidth="1"/>
    <col min="10754" max="10754" width="13.28515625" style="71" customWidth="1"/>
    <col min="10755" max="10755" width="13.7109375" style="71" bestFit="1" customWidth="1"/>
    <col min="10756" max="10756" width="13.5703125" style="71" customWidth="1"/>
    <col min="10757" max="10757" width="10.85546875" style="71" customWidth="1"/>
    <col min="10758" max="10759" width="13.5703125" style="71" customWidth="1"/>
    <col min="10760" max="10760" width="10.85546875" style="71" customWidth="1"/>
    <col min="10761" max="10761" width="14.42578125" style="71" customWidth="1"/>
    <col min="10762" max="10762" width="11.85546875" style="71" bestFit="1" customWidth="1"/>
    <col min="10763" max="10763" width="11.28515625" style="71" customWidth="1"/>
    <col min="10764" max="10764" width="11.5703125" style="71" customWidth="1"/>
    <col min="10765" max="10765" width="12" style="71" customWidth="1"/>
    <col min="10766" max="10768" width="9.140625" style="71"/>
    <col min="10769" max="10769" width="26.7109375" style="71" bestFit="1" customWidth="1"/>
    <col min="10770" max="10770" width="44.28515625" style="71" bestFit="1" customWidth="1"/>
    <col min="10771" max="11008" width="9.140625" style="71"/>
    <col min="11009" max="11009" width="17.28515625" style="71" bestFit="1" customWidth="1"/>
    <col min="11010" max="11010" width="13.28515625" style="71" customWidth="1"/>
    <col min="11011" max="11011" width="13.7109375" style="71" bestFit="1" customWidth="1"/>
    <col min="11012" max="11012" width="13.5703125" style="71" customWidth="1"/>
    <col min="11013" max="11013" width="10.85546875" style="71" customWidth="1"/>
    <col min="11014" max="11015" width="13.5703125" style="71" customWidth="1"/>
    <col min="11016" max="11016" width="10.85546875" style="71" customWidth="1"/>
    <col min="11017" max="11017" width="14.42578125" style="71" customWidth="1"/>
    <col min="11018" max="11018" width="11.85546875" style="71" bestFit="1" customWidth="1"/>
    <col min="11019" max="11019" width="11.28515625" style="71" customWidth="1"/>
    <col min="11020" max="11020" width="11.5703125" style="71" customWidth="1"/>
    <col min="11021" max="11021" width="12" style="71" customWidth="1"/>
    <col min="11022" max="11024" width="9.140625" style="71"/>
    <col min="11025" max="11025" width="26.7109375" style="71" bestFit="1" customWidth="1"/>
    <col min="11026" max="11026" width="44.28515625" style="71" bestFit="1" customWidth="1"/>
    <col min="11027" max="11264" width="9.140625" style="71"/>
    <col min="11265" max="11265" width="17.28515625" style="71" bestFit="1" customWidth="1"/>
    <col min="11266" max="11266" width="13.28515625" style="71" customWidth="1"/>
    <col min="11267" max="11267" width="13.7109375" style="71" bestFit="1" customWidth="1"/>
    <col min="11268" max="11268" width="13.5703125" style="71" customWidth="1"/>
    <col min="11269" max="11269" width="10.85546875" style="71" customWidth="1"/>
    <col min="11270" max="11271" width="13.5703125" style="71" customWidth="1"/>
    <col min="11272" max="11272" width="10.85546875" style="71" customWidth="1"/>
    <col min="11273" max="11273" width="14.42578125" style="71" customWidth="1"/>
    <col min="11274" max="11274" width="11.85546875" style="71" bestFit="1" customWidth="1"/>
    <col min="11275" max="11275" width="11.28515625" style="71" customWidth="1"/>
    <col min="11276" max="11276" width="11.5703125" style="71" customWidth="1"/>
    <col min="11277" max="11277" width="12" style="71" customWidth="1"/>
    <col min="11278" max="11280" width="9.140625" style="71"/>
    <col min="11281" max="11281" width="26.7109375" style="71" bestFit="1" customWidth="1"/>
    <col min="11282" max="11282" width="44.28515625" style="71" bestFit="1" customWidth="1"/>
    <col min="11283" max="11520" width="9.140625" style="71"/>
    <col min="11521" max="11521" width="17.28515625" style="71" bestFit="1" customWidth="1"/>
    <col min="11522" max="11522" width="13.28515625" style="71" customWidth="1"/>
    <col min="11523" max="11523" width="13.7109375" style="71" bestFit="1" customWidth="1"/>
    <col min="11524" max="11524" width="13.5703125" style="71" customWidth="1"/>
    <col min="11525" max="11525" width="10.85546875" style="71" customWidth="1"/>
    <col min="11526" max="11527" width="13.5703125" style="71" customWidth="1"/>
    <col min="11528" max="11528" width="10.85546875" style="71" customWidth="1"/>
    <col min="11529" max="11529" width="14.42578125" style="71" customWidth="1"/>
    <col min="11530" max="11530" width="11.85546875" style="71" bestFit="1" customWidth="1"/>
    <col min="11531" max="11531" width="11.28515625" style="71" customWidth="1"/>
    <col min="11532" max="11532" width="11.5703125" style="71" customWidth="1"/>
    <col min="11533" max="11533" width="12" style="71" customWidth="1"/>
    <col min="11534" max="11536" width="9.140625" style="71"/>
    <col min="11537" max="11537" width="26.7109375" style="71" bestFit="1" customWidth="1"/>
    <col min="11538" max="11538" width="44.28515625" style="71" bestFit="1" customWidth="1"/>
    <col min="11539" max="11776" width="9.140625" style="71"/>
    <col min="11777" max="11777" width="17.28515625" style="71" bestFit="1" customWidth="1"/>
    <col min="11778" max="11778" width="13.28515625" style="71" customWidth="1"/>
    <col min="11779" max="11779" width="13.7109375" style="71" bestFit="1" customWidth="1"/>
    <col min="11780" max="11780" width="13.5703125" style="71" customWidth="1"/>
    <col min="11781" max="11781" width="10.85546875" style="71" customWidth="1"/>
    <col min="11782" max="11783" width="13.5703125" style="71" customWidth="1"/>
    <col min="11784" max="11784" width="10.85546875" style="71" customWidth="1"/>
    <col min="11785" max="11785" width="14.42578125" style="71" customWidth="1"/>
    <col min="11786" max="11786" width="11.85546875" style="71" bestFit="1" customWidth="1"/>
    <col min="11787" max="11787" width="11.28515625" style="71" customWidth="1"/>
    <col min="11788" max="11788" width="11.5703125" style="71" customWidth="1"/>
    <col min="11789" max="11789" width="12" style="71" customWidth="1"/>
    <col min="11790" max="11792" width="9.140625" style="71"/>
    <col min="11793" max="11793" width="26.7109375" style="71" bestFit="1" customWidth="1"/>
    <col min="11794" max="11794" width="44.28515625" style="71" bestFit="1" customWidth="1"/>
    <col min="11795" max="12032" width="9.140625" style="71"/>
    <col min="12033" max="12033" width="17.28515625" style="71" bestFit="1" customWidth="1"/>
    <col min="12034" max="12034" width="13.28515625" style="71" customWidth="1"/>
    <col min="12035" max="12035" width="13.7109375" style="71" bestFit="1" customWidth="1"/>
    <col min="12036" max="12036" width="13.5703125" style="71" customWidth="1"/>
    <col min="12037" max="12037" width="10.85546875" style="71" customWidth="1"/>
    <col min="12038" max="12039" width="13.5703125" style="71" customWidth="1"/>
    <col min="12040" max="12040" width="10.85546875" style="71" customWidth="1"/>
    <col min="12041" max="12041" width="14.42578125" style="71" customWidth="1"/>
    <col min="12042" max="12042" width="11.85546875" style="71" bestFit="1" customWidth="1"/>
    <col min="12043" max="12043" width="11.28515625" style="71" customWidth="1"/>
    <col min="12044" max="12044" width="11.5703125" style="71" customWidth="1"/>
    <col min="12045" max="12045" width="12" style="71" customWidth="1"/>
    <col min="12046" max="12048" width="9.140625" style="71"/>
    <col min="12049" max="12049" width="26.7109375" style="71" bestFit="1" customWidth="1"/>
    <col min="12050" max="12050" width="44.28515625" style="71" bestFit="1" customWidth="1"/>
    <col min="12051" max="12288" width="9.140625" style="71"/>
    <col min="12289" max="12289" width="17.28515625" style="71" bestFit="1" customWidth="1"/>
    <col min="12290" max="12290" width="13.28515625" style="71" customWidth="1"/>
    <col min="12291" max="12291" width="13.7109375" style="71" bestFit="1" customWidth="1"/>
    <col min="12292" max="12292" width="13.5703125" style="71" customWidth="1"/>
    <col min="12293" max="12293" width="10.85546875" style="71" customWidth="1"/>
    <col min="12294" max="12295" width="13.5703125" style="71" customWidth="1"/>
    <col min="12296" max="12296" width="10.85546875" style="71" customWidth="1"/>
    <col min="12297" max="12297" width="14.42578125" style="71" customWidth="1"/>
    <col min="12298" max="12298" width="11.85546875" style="71" bestFit="1" customWidth="1"/>
    <col min="12299" max="12299" width="11.28515625" style="71" customWidth="1"/>
    <col min="12300" max="12300" width="11.5703125" style="71" customWidth="1"/>
    <col min="12301" max="12301" width="12" style="71" customWidth="1"/>
    <col min="12302" max="12304" width="9.140625" style="71"/>
    <col min="12305" max="12305" width="26.7109375" style="71" bestFit="1" customWidth="1"/>
    <col min="12306" max="12306" width="44.28515625" style="71" bestFit="1" customWidth="1"/>
    <col min="12307" max="12544" width="9.140625" style="71"/>
    <col min="12545" max="12545" width="17.28515625" style="71" bestFit="1" customWidth="1"/>
    <col min="12546" max="12546" width="13.28515625" style="71" customWidth="1"/>
    <col min="12547" max="12547" width="13.7109375" style="71" bestFit="1" customWidth="1"/>
    <col min="12548" max="12548" width="13.5703125" style="71" customWidth="1"/>
    <col min="12549" max="12549" width="10.85546875" style="71" customWidth="1"/>
    <col min="12550" max="12551" width="13.5703125" style="71" customWidth="1"/>
    <col min="12552" max="12552" width="10.85546875" style="71" customWidth="1"/>
    <col min="12553" max="12553" width="14.42578125" style="71" customWidth="1"/>
    <col min="12554" max="12554" width="11.85546875" style="71" bestFit="1" customWidth="1"/>
    <col min="12555" max="12555" width="11.28515625" style="71" customWidth="1"/>
    <col min="12556" max="12556" width="11.5703125" style="71" customWidth="1"/>
    <col min="12557" max="12557" width="12" style="71" customWidth="1"/>
    <col min="12558" max="12560" width="9.140625" style="71"/>
    <col min="12561" max="12561" width="26.7109375" style="71" bestFit="1" customWidth="1"/>
    <col min="12562" max="12562" width="44.28515625" style="71" bestFit="1" customWidth="1"/>
    <col min="12563" max="12800" width="9.140625" style="71"/>
    <col min="12801" max="12801" width="17.28515625" style="71" bestFit="1" customWidth="1"/>
    <col min="12802" max="12802" width="13.28515625" style="71" customWidth="1"/>
    <col min="12803" max="12803" width="13.7109375" style="71" bestFit="1" customWidth="1"/>
    <col min="12804" max="12804" width="13.5703125" style="71" customWidth="1"/>
    <col min="12805" max="12805" width="10.85546875" style="71" customWidth="1"/>
    <col min="12806" max="12807" width="13.5703125" style="71" customWidth="1"/>
    <col min="12808" max="12808" width="10.85546875" style="71" customWidth="1"/>
    <col min="12809" max="12809" width="14.42578125" style="71" customWidth="1"/>
    <col min="12810" max="12810" width="11.85546875" style="71" bestFit="1" customWidth="1"/>
    <col min="12811" max="12811" width="11.28515625" style="71" customWidth="1"/>
    <col min="12812" max="12812" width="11.5703125" style="71" customWidth="1"/>
    <col min="12813" max="12813" width="12" style="71" customWidth="1"/>
    <col min="12814" max="12816" width="9.140625" style="71"/>
    <col min="12817" max="12817" width="26.7109375" style="71" bestFit="1" customWidth="1"/>
    <col min="12818" max="12818" width="44.28515625" style="71" bestFit="1" customWidth="1"/>
    <col min="12819" max="13056" width="9.140625" style="71"/>
    <col min="13057" max="13057" width="17.28515625" style="71" bestFit="1" customWidth="1"/>
    <col min="13058" max="13058" width="13.28515625" style="71" customWidth="1"/>
    <col min="13059" max="13059" width="13.7109375" style="71" bestFit="1" customWidth="1"/>
    <col min="13060" max="13060" width="13.5703125" style="71" customWidth="1"/>
    <col min="13061" max="13061" width="10.85546875" style="71" customWidth="1"/>
    <col min="13062" max="13063" width="13.5703125" style="71" customWidth="1"/>
    <col min="13064" max="13064" width="10.85546875" style="71" customWidth="1"/>
    <col min="13065" max="13065" width="14.42578125" style="71" customWidth="1"/>
    <col min="13066" max="13066" width="11.85546875" style="71" bestFit="1" customWidth="1"/>
    <col min="13067" max="13067" width="11.28515625" style="71" customWidth="1"/>
    <col min="13068" max="13068" width="11.5703125" style="71" customWidth="1"/>
    <col min="13069" max="13069" width="12" style="71" customWidth="1"/>
    <col min="13070" max="13072" width="9.140625" style="71"/>
    <col min="13073" max="13073" width="26.7109375" style="71" bestFit="1" customWidth="1"/>
    <col min="13074" max="13074" width="44.28515625" style="71" bestFit="1" customWidth="1"/>
    <col min="13075" max="13312" width="9.140625" style="71"/>
    <col min="13313" max="13313" width="17.28515625" style="71" bestFit="1" customWidth="1"/>
    <col min="13314" max="13314" width="13.28515625" style="71" customWidth="1"/>
    <col min="13315" max="13315" width="13.7109375" style="71" bestFit="1" customWidth="1"/>
    <col min="13316" max="13316" width="13.5703125" style="71" customWidth="1"/>
    <col min="13317" max="13317" width="10.85546875" style="71" customWidth="1"/>
    <col min="13318" max="13319" width="13.5703125" style="71" customWidth="1"/>
    <col min="13320" max="13320" width="10.85546875" style="71" customWidth="1"/>
    <col min="13321" max="13321" width="14.42578125" style="71" customWidth="1"/>
    <col min="13322" max="13322" width="11.85546875" style="71" bestFit="1" customWidth="1"/>
    <col min="13323" max="13323" width="11.28515625" style="71" customWidth="1"/>
    <col min="13324" max="13324" width="11.5703125" style="71" customWidth="1"/>
    <col min="13325" max="13325" width="12" style="71" customWidth="1"/>
    <col min="13326" max="13328" width="9.140625" style="71"/>
    <col min="13329" max="13329" width="26.7109375" style="71" bestFit="1" customWidth="1"/>
    <col min="13330" max="13330" width="44.28515625" style="71" bestFit="1" customWidth="1"/>
    <col min="13331" max="13568" width="9.140625" style="71"/>
    <col min="13569" max="13569" width="17.28515625" style="71" bestFit="1" customWidth="1"/>
    <col min="13570" max="13570" width="13.28515625" style="71" customWidth="1"/>
    <col min="13571" max="13571" width="13.7109375" style="71" bestFit="1" customWidth="1"/>
    <col min="13572" max="13572" width="13.5703125" style="71" customWidth="1"/>
    <col min="13573" max="13573" width="10.85546875" style="71" customWidth="1"/>
    <col min="13574" max="13575" width="13.5703125" style="71" customWidth="1"/>
    <col min="13576" max="13576" width="10.85546875" style="71" customWidth="1"/>
    <col min="13577" max="13577" width="14.42578125" style="71" customWidth="1"/>
    <col min="13578" max="13578" width="11.85546875" style="71" bestFit="1" customWidth="1"/>
    <col min="13579" max="13579" width="11.28515625" style="71" customWidth="1"/>
    <col min="13580" max="13580" width="11.5703125" style="71" customWidth="1"/>
    <col min="13581" max="13581" width="12" style="71" customWidth="1"/>
    <col min="13582" max="13584" width="9.140625" style="71"/>
    <col min="13585" max="13585" width="26.7109375" style="71" bestFit="1" customWidth="1"/>
    <col min="13586" max="13586" width="44.28515625" style="71" bestFit="1" customWidth="1"/>
    <col min="13587" max="13824" width="9.140625" style="71"/>
    <col min="13825" max="13825" width="17.28515625" style="71" bestFit="1" customWidth="1"/>
    <col min="13826" max="13826" width="13.28515625" style="71" customWidth="1"/>
    <col min="13827" max="13827" width="13.7109375" style="71" bestFit="1" customWidth="1"/>
    <col min="13828" max="13828" width="13.5703125" style="71" customWidth="1"/>
    <col min="13829" max="13829" width="10.85546875" style="71" customWidth="1"/>
    <col min="13830" max="13831" width="13.5703125" style="71" customWidth="1"/>
    <col min="13832" max="13832" width="10.85546875" style="71" customWidth="1"/>
    <col min="13833" max="13833" width="14.42578125" style="71" customWidth="1"/>
    <col min="13834" max="13834" width="11.85546875" style="71" bestFit="1" customWidth="1"/>
    <col min="13835" max="13835" width="11.28515625" style="71" customWidth="1"/>
    <col min="13836" max="13836" width="11.5703125" style="71" customWidth="1"/>
    <col min="13837" max="13837" width="12" style="71" customWidth="1"/>
    <col min="13838" max="13840" width="9.140625" style="71"/>
    <col min="13841" max="13841" width="26.7109375" style="71" bestFit="1" customWidth="1"/>
    <col min="13842" max="13842" width="44.28515625" style="71" bestFit="1" customWidth="1"/>
    <col min="13843" max="14080" width="9.140625" style="71"/>
    <col min="14081" max="14081" width="17.28515625" style="71" bestFit="1" customWidth="1"/>
    <col min="14082" max="14082" width="13.28515625" style="71" customWidth="1"/>
    <col min="14083" max="14083" width="13.7109375" style="71" bestFit="1" customWidth="1"/>
    <col min="14084" max="14084" width="13.5703125" style="71" customWidth="1"/>
    <col min="14085" max="14085" width="10.85546875" style="71" customWidth="1"/>
    <col min="14086" max="14087" width="13.5703125" style="71" customWidth="1"/>
    <col min="14088" max="14088" width="10.85546875" style="71" customWidth="1"/>
    <col min="14089" max="14089" width="14.42578125" style="71" customWidth="1"/>
    <col min="14090" max="14090" width="11.85546875" style="71" bestFit="1" customWidth="1"/>
    <col min="14091" max="14091" width="11.28515625" style="71" customWidth="1"/>
    <col min="14092" max="14092" width="11.5703125" style="71" customWidth="1"/>
    <col min="14093" max="14093" width="12" style="71" customWidth="1"/>
    <col min="14094" max="14096" width="9.140625" style="71"/>
    <col min="14097" max="14097" width="26.7109375" style="71" bestFit="1" customWidth="1"/>
    <col min="14098" max="14098" width="44.28515625" style="71" bestFit="1" customWidth="1"/>
    <col min="14099" max="14336" width="9.140625" style="71"/>
    <col min="14337" max="14337" width="17.28515625" style="71" bestFit="1" customWidth="1"/>
    <col min="14338" max="14338" width="13.28515625" style="71" customWidth="1"/>
    <col min="14339" max="14339" width="13.7109375" style="71" bestFit="1" customWidth="1"/>
    <col min="14340" max="14340" width="13.5703125" style="71" customWidth="1"/>
    <col min="14341" max="14341" width="10.85546875" style="71" customWidth="1"/>
    <col min="14342" max="14343" width="13.5703125" style="71" customWidth="1"/>
    <col min="14344" max="14344" width="10.85546875" style="71" customWidth="1"/>
    <col min="14345" max="14345" width="14.42578125" style="71" customWidth="1"/>
    <col min="14346" max="14346" width="11.85546875" style="71" bestFit="1" customWidth="1"/>
    <col min="14347" max="14347" width="11.28515625" style="71" customWidth="1"/>
    <col min="14348" max="14348" width="11.5703125" style="71" customWidth="1"/>
    <col min="14349" max="14349" width="12" style="71" customWidth="1"/>
    <col min="14350" max="14352" width="9.140625" style="71"/>
    <col min="14353" max="14353" width="26.7109375" style="71" bestFit="1" customWidth="1"/>
    <col min="14354" max="14354" width="44.28515625" style="71" bestFit="1" customWidth="1"/>
    <col min="14355" max="14592" width="9.140625" style="71"/>
    <col min="14593" max="14593" width="17.28515625" style="71" bestFit="1" customWidth="1"/>
    <col min="14594" max="14594" width="13.28515625" style="71" customWidth="1"/>
    <col min="14595" max="14595" width="13.7109375" style="71" bestFit="1" customWidth="1"/>
    <col min="14596" max="14596" width="13.5703125" style="71" customWidth="1"/>
    <col min="14597" max="14597" width="10.85546875" style="71" customWidth="1"/>
    <col min="14598" max="14599" width="13.5703125" style="71" customWidth="1"/>
    <col min="14600" max="14600" width="10.85546875" style="71" customWidth="1"/>
    <col min="14601" max="14601" width="14.42578125" style="71" customWidth="1"/>
    <col min="14602" max="14602" width="11.85546875" style="71" bestFit="1" customWidth="1"/>
    <col min="14603" max="14603" width="11.28515625" style="71" customWidth="1"/>
    <col min="14604" max="14604" width="11.5703125" style="71" customWidth="1"/>
    <col min="14605" max="14605" width="12" style="71" customWidth="1"/>
    <col min="14606" max="14608" width="9.140625" style="71"/>
    <col min="14609" max="14609" width="26.7109375" style="71" bestFit="1" customWidth="1"/>
    <col min="14610" max="14610" width="44.28515625" style="71" bestFit="1" customWidth="1"/>
    <col min="14611" max="14848" width="9.140625" style="71"/>
    <col min="14849" max="14849" width="17.28515625" style="71" bestFit="1" customWidth="1"/>
    <col min="14850" max="14850" width="13.28515625" style="71" customWidth="1"/>
    <col min="14851" max="14851" width="13.7109375" style="71" bestFit="1" customWidth="1"/>
    <col min="14852" max="14852" width="13.5703125" style="71" customWidth="1"/>
    <col min="14853" max="14853" width="10.85546875" style="71" customWidth="1"/>
    <col min="14854" max="14855" width="13.5703125" style="71" customWidth="1"/>
    <col min="14856" max="14856" width="10.85546875" style="71" customWidth="1"/>
    <col min="14857" max="14857" width="14.42578125" style="71" customWidth="1"/>
    <col min="14858" max="14858" width="11.85546875" style="71" bestFit="1" customWidth="1"/>
    <col min="14859" max="14859" width="11.28515625" style="71" customWidth="1"/>
    <col min="14860" max="14860" width="11.5703125" style="71" customWidth="1"/>
    <col min="14861" max="14861" width="12" style="71" customWidth="1"/>
    <col min="14862" max="14864" width="9.140625" style="71"/>
    <col min="14865" max="14865" width="26.7109375" style="71" bestFit="1" customWidth="1"/>
    <col min="14866" max="14866" width="44.28515625" style="71" bestFit="1" customWidth="1"/>
    <col min="14867" max="15104" width="9.140625" style="71"/>
    <col min="15105" max="15105" width="17.28515625" style="71" bestFit="1" customWidth="1"/>
    <col min="15106" max="15106" width="13.28515625" style="71" customWidth="1"/>
    <col min="15107" max="15107" width="13.7109375" style="71" bestFit="1" customWidth="1"/>
    <col min="15108" max="15108" width="13.5703125" style="71" customWidth="1"/>
    <col min="15109" max="15109" width="10.85546875" style="71" customWidth="1"/>
    <col min="15110" max="15111" width="13.5703125" style="71" customWidth="1"/>
    <col min="15112" max="15112" width="10.85546875" style="71" customWidth="1"/>
    <col min="15113" max="15113" width="14.42578125" style="71" customWidth="1"/>
    <col min="15114" max="15114" width="11.85546875" style="71" bestFit="1" customWidth="1"/>
    <col min="15115" max="15115" width="11.28515625" style="71" customWidth="1"/>
    <col min="15116" max="15116" width="11.5703125" style="71" customWidth="1"/>
    <col min="15117" max="15117" width="12" style="71" customWidth="1"/>
    <col min="15118" max="15120" width="9.140625" style="71"/>
    <col min="15121" max="15121" width="26.7109375" style="71" bestFit="1" customWidth="1"/>
    <col min="15122" max="15122" width="44.28515625" style="71" bestFit="1" customWidth="1"/>
    <col min="15123" max="15360" width="9.140625" style="71"/>
    <col min="15361" max="15361" width="17.28515625" style="71" bestFit="1" customWidth="1"/>
    <col min="15362" max="15362" width="13.28515625" style="71" customWidth="1"/>
    <col min="15363" max="15363" width="13.7109375" style="71" bestFit="1" customWidth="1"/>
    <col min="15364" max="15364" width="13.5703125" style="71" customWidth="1"/>
    <col min="15365" max="15365" width="10.85546875" style="71" customWidth="1"/>
    <col min="15366" max="15367" width="13.5703125" style="71" customWidth="1"/>
    <col min="15368" max="15368" width="10.85546875" style="71" customWidth="1"/>
    <col min="15369" max="15369" width="14.42578125" style="71" customWidth="1"/>
    <col min="15370" max="15370" width="11.85546875" style="71" bestFit="1" customWidth="1"/>
    <col min="15371" max="15371" width="11.28515625" style="71" customWidth="1"/>
    <col min="15372" max="15372" width="11.5703125" style="71" customWidth="1"/>
    <col min="15373" max="15373" width="12" style="71" customWidth="1"/>
    <col min="15374" max="15376" width="9.140625" style="71"/>
    <col min="15377" max="15377" width="26.7109375" style="71" bestFit="1" customWidth="1"/>
    <col min="15378" max="15378" width="44.28515625" style="71" bestFit="1" customWidth="1"/>
    <col min="15379" max="15616" width="9.140625" style="71"/>
    <col min="15617" max="15617" width="17.28515625" style="71" bestFit="1" customWidth="1"/>
    <col min="15618" max="15618" width="13.28515625" style="71" customWidth="1"/>
    <col min="15619" max="15619" width="13.7109375" style="71" bestFit="1" customWidth="1"/>
    <col min="15620" max="15620" width="13.5703125" style="71" customWidth="1"/>
    <col min="15621" max="15621" width="10.85546875" style="71" customWidth="1"/>
    <col min="15622" max="15623" width="13.5703125" style="71" customWidth="1"/>
    <col min="15624" max="15624" width="10.85546875" style="71" customWidth="1"/>
    <col min="15625" max="15625" width="14.42578125" style="71" customWidth="1"/>
    <col min="15626" max="15626" width="11.85546875" style="71" bestFit="1" customWidth="1"/>
    <col min="15627" max="15627" width="11.28515625" style="71" customWidth="1"/>
    <col min="15628" max="15628" width="11.5703125" style="71" customWidth="1"/>
    <col min="15629" max="15629" width="12" style="71" customWidth="1"/>
    <col min="15630" max="15632" width="9.140625" style="71"/>
    <col min="15633" max="15633" width="26.7109375" style="71" bestFit="1" customWidth="1"/>
    <col min="15634" max="15634" width="44.28515625" style="71" bestFit="1" customWidth="1"/>
    <col min="15635" max="15872" width="9.140625" style="71"/>
    <col min="15873" max="15873" width="17.28515625" style="71" bestFit="1" customWidth="1"/>
    <col min="15874" max="15874" width="13.28515625" style="71" customWidth="1"/>
    <col min="15875" max="15875" width="13.7109375" style="71" bestFit="1" customWidth="1"/>
    <col min="15876" max="15876" width="13.5703125" style="71" customWidth="1"/>
    <col min="15877" max="15877" width="10.85546875" style="71" customWidth="1"/>
    <col min="15878" max="15879" width="13.5703125" style="71" customWidth="1"/>
    <col min="15880" max="15880" width="10.85546875" style="71" customWidth="1"/>
    <col min="15881" max="15881" width="14.42578125" style="71" customWidth="1"/>
    <col min="15882" max="15882" width="11.85546875" style="71" bestFit="1" customWidth="1"/>
    <col min="15883" max="15883" width="11.28515625" style="71" customWidth="1"/>
    <col min="15884" max="15884" width="11.5703125" style="71" customWidth="1"/>
    <col min="15885" max="15885" width="12" style="71" customWidth="1"/>
    <col min="15886" max="15888" width="9.140625" style="71"/>
    <col min="15889" max="15889" width="26.7109375" style="71" bestFit="1" customWidth="1"/>
    <col min="15890" max="15890" width="44.28515625" style="71" bestFit="1" customWidth="1"/>
    <col min="15891" max="16128" width="9.140625" style="71"/>
    <col min="16129" max="16129" width="17.28515625" style="71" bestFit="1" customWidth="1"/>
    <col min="16130" max="16130" width="13.28515625" style="71" customWidth="1"/>
    <col min="16131" max="16131" width="13.7109375" style="71" bestFit="1" customWidth="1"/>
    <col min="16132" max="16132" width="13.5703125" style="71" customWidth="1"/>
    <col min="16133" max="16133" width="10.85546875" style="71" customWidth="1"/>
    <col min="16134" max="16135" width="13.5703125" style="71" customWidth="1"/>
    <col min="16136" max="16136" width="10.85546875" style="71" customWidth="1"/>
    <col min="16137" max="16137" width="14.42578125" style="71" customWidth="1"/>
    <col min="16138" max="16138" width="11.85546875" style="71" bestFit="1" customWidth="1"/>
    <col min="16139" max="16139" width="11.28515625" style="71" customWidth="1"/>
    <col min="16140" max="16140" width="11.5703125" style="71" customWidth="1"/>
    <col min="16141" max="16141" width="12" style="71" customWidth="1"/>
    <col min="16142" max="16144" width="9.140625" style="71"/>
    <col min="16145" max="16145" width="26.7109375" style="71" bestFit="1" customWidth="1"/>
    <col min="16146" max="16146" width="44.28515625" style="71" bestFit="1" customWidth="1"/>
    <col min="16147" max="16384" width="9.140625" style="71"/>
  </cols>
  <sheetData>
    <row r="1" spans="1:26" x14ac:dyDescent="0.2">
      <c r="B1" s="864" t="s">
        <v>59</v>
      </c>
      <c r="C1" s="864"/>
      <c r="D1" s="864"/>
      <c r="E1" s="864"/>
      <c r="F1" s="864"/>
      <c r="G1" s="864"/>
      <c r="H1" s="864"/>
      <c r="I1" s="864"/>
      <c r="J1" s="864"/>
      <c r="K1" s="864"/>
      <c r="L1" s="864"/>
      <c r="M1" s="864"/>
    </row>
    <row r="2" spans="1:26" x14ac:dyDescent="0.2">
      <c r="B2" s="865" t="s">
        <v>1</v>
      </c>
      <c r="C2" s="865"/>
      <c r="D2" s="865"/>
      <c r="E2" s="865"/>
      <c r="F2" s="865"/>
      <c r="G2" s="865"/>
      <c r="H2" s="865"/>
      <c r="I2" s="865"/>
      <c r="J2" s="865"/>
      <c r="K2" s="865"/>
      <c r="L2" s="865"/>
      <c r="M2" s="865"/>
    </row>
    <row r="3" spans="1:26" x14ac:dyDescent="0.2">
      <c r="B3" s="865" t="s">
        <v>60</v>
      </c>
      <c r="C3" s="865"/>
      <c r="D3" s="865"/>
      <c r="E3" s="865"/>
      <c r="F3" s="865"/>
      <c r="G3" s="865"/>
      <c r="H3" s="865"/>
      <c r="I3" s="865"/>
      <c r="J3" s="865"/>
      <c r="K3" s="865"/>
      <c r="L3" s="865"/>
      <c r="M3" s="865"/>
    </row>
    <row r="4" spans="1:26" x14ac:dyDescent="0.2">
      <c r="B4" s="865" t="s">
        <v>61</v>
      </c>
      <c r="C4" s="865"/>
      <c r="D4" s="865"/>
      <c r="E4" s="865"/>
      <c r="F4" s="865"/>
      <c r="G4" s="865"/>
      <c r="H4" s="865"/>
      <c r="I4" s="865"/>
      <c r="J4" s="865"/>
      <c r="K4" s="865"/>
      <c r="L4" s="865"/>
      <c r="M4" s="865"/>
    </row>
    <row r="5" spans="1:26" x14ac:dyDescent="0.2">
      <c r="B5" s="865" t="s">
        <v>3</v>
      </c>
      <c r="C5" s="865"/>
      <c r="D5" s="865"/>
      <c r="E5" s="865"/>
      <c r="F5" s="865"/>
      <c r="G5" s="865"/>
      <c r="H5" s="865"/>
      <c r="I5" s="865"/>
      <c r="J5" s="865"/>
      <c r="K5" s="865"/>
      <c r="L5" s="865"/>
      <c r="M5" s="865"/>
    </row>
    <row r="6" spans="1:26" x14ac:dyDescent="0.2">
      <c r="A6" s="72"/>
      <c r="B6" s="866" t="s">
        <v>4</v>
      </c>
      <c r="C6" s="866"/>
      <c r="D6" s="866"/>
      <c r="E6" s="866"/>
      <c r="F6" s="866"/>
      <c r="G6" s="866"/>
      <c r="H6" s="866"/>
      <c r="I6" s="866"/>
      <c r="J6" s="866"/>
      <c r="K6" s="866"/>
      <c r="L6" s="866"/>
      <c r="M6" s="866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 spans="1:26" ht="8.1" customHeight="1" x14ac:dyDescent="0.2">
      <c r="B7" s="73"/>
    </row>
    <row r="8" spans="1:26" ht="39" customHeight="1" x14ac:dyDescent="0.2">
      <c r="C8" s="77" t="s">
        <v>5</v>
      </c>
      <c r="D8" s="77" t="s">
        <v>6</v>
      </c>
      <c r="E8" s="77" t="s">
        <v>7</v>
      </c>
      <c r="F8" s="78" t="s">
        <v>8</v>
      </c>
      <c r="G8" s="78" t="s">
        <v>9</v>
      </c>
      <c r="H8" s="77" t="s">
        <v>10</v>
      </c>
      <c r="I8" s="77" t="s">
        <v>11</v>
      </c>
      <c r="J8" s="77" t="s">
        <v>12</v>
      </c>
      <c r="K8" s="78" t="s">
        <v>62</v>
      </c>
      <c r="L8" s="79" t="s">
        <v>14</v>
      </c>
      <c r="M8" s="80" t="s">
        <v>15</v>
      </c>
    </row>
    <row r="9" spans="1:26" x14ac:dyDescent="0.2">
      <c r="C9" s="77"/>
      <c r="D9" s="77"/>
      <c r="E9" s="77"/>
      <c r="F9" s="78"/>
      <c r="G9" s="78"/>
      <c r="H9" s="77"/>
      <c r="I9" s="77"/>
      <c r="J9" s="77"/>
      <c r="K9" s="78"/>
      <c r="L9" s="79"/>
      <c r="M9" s="80"/>
    </row>
    <row r="10" spans="1:26" x14ac:dyDescent="0.2">
      <c r="B10" s="863" t="s">
        <v>63</v>
      </c>
      <c r="C10" s="863"/>
      <c r="D10" s="863"/>
      <c r="E10" s="863"/>
      <c r="F10" s="863"/>
      <c r="G10" s="863"/>
      <c r="H10" s="863"/>
      <c r="I10" s="863"/>
      <c r="J10" s="863"/>
      <c r="K10" s="863"/>
      <c r="L10" s="863"/>
      <c r="M10" s="863"/>
    </row>
    <row r="11" spans="1:26" x14ac:dyDescent="0.2">
      <c r="A11" s="70" t="s">
        <v>16</v>
      </c>
      <c r="B11" s="81"/>
      <c r="C11" s="82">
        <v>1666791</v>
      </c>
      <c r="D11" s="82">
        <v>1586183.6350299953</v>
      </c>
      <c r="E11" s="83">
        <v>1.050818431857343</v>
      </c>
      <c r="F11" s="84">
        <v>25473.469653</v>
      </c>
      <c r="G11" s="84">
        <v>24922.138605325195</v>
      </c>
      <c r="H11" s="83">
        <v>1.0221221403349792</v>
      </c>
      <c r="I11" s="85">
        <v>68131741.390110388</v>
      </c>
      <c r="J11" s="24">
        <v>1</v>
      </c>
      <c r="K11" s="22">
        <v>1627793.9473329764</v>
      </c>
      <c r="L11" s="24">
        <f>K11/$K$11</f>
        <v>1</v>
      </c>
      <c r="M11" s="86">
        <f>G11/$G$11</f>
        <v>1</v>
      </c>
    </row>
    <row r="12" spans="1:26" x14ac:dyDescent="0.2">
      <c r="C12" s="87"/>
      <c r="D12" s="87"/>
      <c r="E12" s="88"/>
      <c r="F12" s="89"/>
      <c r="G12" s="89"/>
      <c r="H12" s="88"/>
      <c r="I12" s="90"/>
      <c r="J12" s="91" t="s">
        <v>64</v>
      </c>
      <c r="K12" s="92"/>
      <c r="L12" s="88"/>
      <c r="M12" s="93"/>
    </row>
    <row r="13" spans="1:26" x14ac:dyDescent="0.2">
      <c r="A13" s="70" t="s">
        <v>31</v>
      </c>
      <c r="B13" s="94" t="s">
        <v>32</v>
      </c>
      <c r="C13" s="95">
        <v>1140073</v>
      </c>
      <c r="D13" s="95">
        <v>1086919.9641200036</v>
      </c>
      <c r="E13" s="96">
        <v>1.0489024377457548</v>
      </c>
      <c r="F13" s="97">
        <v>20311.348612999998</v>
      </c>
      <c r="G13" s="97">
        <v>19857.576647359565</v>
      </c>
      <c r="H13" s="96">
        <v>1.022851326407987</v>
      </c>
      <c r="I13" s="98">
        <v>42197734.817320161</v>
      </c>
      <c r="J13" s="99">
        <v>5.4663190415427929E-2</v>
      </c>
      <c r="K13" s="100">
        <v>1148730.4447918991</v>
      </c>
      <c r="L13" s="99">
        <f>K13/$K$11</f>
        <v>0.70569770005227717</v>
      </c>
      <c r="M13" s="101">
        <f>G13/$G$11</f>
        <v>0.79678461635377196</v>
      </c>
    </row>
    <row r="14" spans="1:26" x14ac:dyDescent="0.2">
      <c r="B14" s="102" t="s">
        <v>33</v>
      </c>
      <c r="C14" s="103">
        <v>526718</v>
      </c>
      <c r="D14" s="103">
        <v>499263.67091000004</v>
      </c>
      <c r="E14" s="104">
        <v>1.0549896391218681</v>
      </c>
      <c r="F14" s="105">
        <v>5162.12104</v>
      </c>
      <c r="G14" s="105">
        <v>5064.5619579657505</v>
      </c>
      <c r="H14" s="104">
        <v>1.0192630839239323</v>
      </c>
      <c r="I14" s="106">
        <v>25934006.572789848</v>
      </c>
      <c r="J14" s="52">
        <v>0.94533680958457078</v>
      </c>
      <c r="K14" s="50">
        <v>479063.50254108448</v>
      </c>
      <c r="L14" s="52">
        <f>K14/$K$11</f>
        <v>0.29430229994772722</v>
      </c>
      <c r="M14" s="107">
        <f>G14/$G$11</f>
        <v>0.20321538364623287</v>
      </c>
    </row>
    <row r="15" spans="1:26" x14ac:dyDescent="0.2">
      <c r="C15" s="108"/>
      <c r="D15" s="108"/>
      <c r="E15" s="109"/>
      <c r="F15" s="110"/>
      <c r="G15" s="110"/>
      <c r="H15" s="109"/>
      <c r="I15" s="111"/>
      <c r="J15" s="112"/>
      <c r="K15" s="113"/>
      <c r="L15" s="112"/>
      <c r="M15" s="114"/>
    </row>
    <row r="16" spans="1:26" x14ac:dyDescent="0.2">
      <c r="A16" s="70" t="s">
        <v>65</v>
      </c>
      <c r="B16" s="94">
        <v>2009</v>
      </c>
      <c r="C16" s="95">
        <v>175488</v>
      </c>
      <c r="D16" s="95">
        <v>174721.20438000088</v>
      </c>
      <c r="E16" s="96">
        <v>1.0043886809429921</v>
      </c>
      <c r="F16" s="115">
        <v>2118.826845</v>
      </c>
      <c r="G16" s="115">
        <v>2243.9784320579988</v>
      </c>
      <c r="H16" s="96">
        <v>0.94422781196554573</v>
      </c>
      <c r="I16" s="98">
        <v>8355055.3107499573</v>
      </c>
      <c r="J16" s="99">
        <f t="shared" ref="J16:J20" si="0">IF(I16="","",I16/$I$11)</f>
        <v>0.12263087865185153</v>
      </c>
      <c r="K16" s="116">
        <v>147119.58830284342</v>
      </c>
      <c r="L16" s="96">
        <f>K16/$K$11</f>
        <v>9.0379736663776342E-2</v>
      </c>
      <c r="M16" s="101">
        <f>G16/$G$11</f>
        <v>9.0039561515740885E-2</v>
      </c>
    </row>
    <row r="17" spans="1:22" x14ac:dyDescent="0.2">
      <c r="A17" s="70" t="s">
        <v>66</v>
      </c>
      <c r="B17" s="117">
        <v>2010</v>
      </c>
      <c r="C17" s="118">
        <v>306824</v>
      </c>
      <c r="D17" s="118">
        <v>296624.90881000075</v>
      </c>
      <c r="E17" s="119">
        <v>1.0343837988216025</v>
      </c>
      <c r="F17" s="120">
        <v>4078.9526930000002</v>
      </c>
      <c r="G17" s="120">
        <v>3976.5814995949504</v>
      </c>
      <c r="H17" s="119">
        <v>1.0257435169920388</v>
      </c>
      <c r="I17" s="121">
        <v>12291028.044680048</v>
      </c>
      <c r="J17" s="122">
        <f t="shared" si="0"/>
        <v>0.18040090850318619</v>
      </c>
      <c r="K17" s="123">
        <v>251148.54006681772</v>
      </c>
      <c r="L17" s="119">
        <f t="shared" ref="L17:L20" si="1">K17/$K$11</f>
        <v>0.15428767288286493</v>
      </c>
      <c r="M17" s="124">
        <f t="shared" ref="M17:M20" si="2">G17/$G$11</f>
        <v>0.15956020318197175</v>
      </c>
    </row>
    <row r="18" spans="1:22" x14ac:dyDescent="0.2">
      <c r="B18" s="117">
        <v>2011</v>
      </c>
      <c r="C18" s="118">
        <v>395412</v>
      </c>
      <c r="D18" s="118">
        <v>372064.27396000136</v>
      </c>
      <c r="E18" s="119">
        <v>1.0627518621755891</v>
      </c>
      <c r="F18" s="120">
        <v>5366.4272129999999</v>
      </c>
      <c r="G18" s="120">
        <v>5146.5565929212989</v>
      </c>
      <c r="H18" s="119">
        <v>1.0427218891134156</v>
      </c>
      <c r="I18" s="121">
        <v>15746868.335620089</v>
      </c>
      <c r="J18" s="122">
        <f t="shared" si="0"/>
        <v>0.23112382003354773</v>
      </c>
      <c r="K18" s="123">
        <v>342349.1187076295</v>
      </c>
      <c r="L18" s="119">
        <f t="shared" si="1"/>
        <v>0.2103147755700554</v>
      </c>
      <c r="M18" s="124">
        <f t="shared" si="2"/>
        <v>0.20650541570383599</v>
      </c>
    </row>
    <row r="19" spans="1:22" x14ac:dyDescent="0.2">
      <c r="B19" s="117">
        <v>2012</v>
      </c>
      <c r="C19" s="118">
        <v>392292</v>
      </c>
      <c r="D19" s="118">
        <v>368524.07551000168</v>
      </c>
      <c r="E19" s="119">
        <v>1.064494902964225</v>
      </c>
      <c r="F19" s="120">
        <v>6371.8810999999996</v>
      </c>
      <c r="G19" s="120">
        <v>6254.7797178630171</v>
      </c>
      <c r="H19" s="119">
        <v>1.0187219034752819</v>
      </c>
      <c r="I19" s="121">
        <v>15368582.595349977</v>
      </c>
      <c r="J19" s="122">
        <f t="shared" si="0"/>
        <v>0.22557155125908454</v>
      </c>
      <c r="K19" s="123">
        <v>401803.51866099826</v>
      </c>
      <c r="L19" s="119">
        <f t="shared" si="1"/>
        <v>0.24683930009650454</v>
      </c>
      <c r="M19" s="124">
        <f t="shared" si="2"/>
        <v>0.250972832505094</v>
      </c>
    </row>
    <row r="20" spans="1:22" x14ac:dyDescent="0.2">
      <c r="B20" s="102">
        <v>2013</v>
      </c>
      <c r="C20" s="125">
        <v>396775</v>
      </c>
      <c r="D20" s="125">
        <v>374249.17236999865</v>
      </c>
      <c r="E20" s="126">
        <v>1.0601893852893585</v>
      </c>
      <c r="F20" s="127">
        <v>7537.3818019999999</v>
      </c>
      <c r="G20" s="127">
        <v>7300.2423628882798</v>
      </c>
      <c r="H20" s="126">
        <v>1.0324837761986163</v>
      </c>
      <c r="I20" s="128">
        <v>16370207.103709977</v>
      </c>
      <c r="J20" s="129">
        <f t="shared" si="0"/>
        <v>0.24027284155232501</v>
      </c>
      <c r="K20" s="130">
        <v>485373.1815947069</v>
      </c>
      <c r="L20" s="126">
        <f t="shared" si="1"/>
        <v>0.29817851478681073</v>
      </c>
      <c r="M20" s="131">
        <f t="shared" si="2"/>
        <v>0.29292198709337142</v>
      </c>
    </row>
    <row r="21" spans="1:22" x14ac:dyDescent="0.2">
      <c r="B21" s="132"/>
      <c r="C21" s="133"/>
      <c r="D21" s="133"/>
      <c r="E21" s="134"/>
      <c r="F21" s="135"/>
      <c r="G21" s="135"/>
      <c r="H21" s="134"/>
      <c r="I21" s="136"/>
      <c r="J21" s="137"/>
      <c r="K21" s="135"/>
      <c r="L21" s="138"/>
      <c r="M21" s="139"/>
    </row>
    <row r="22" spans="1:22" x14ac:dyDescent="0.2">
      <c r="B22" s="863" t="s">
        <v>67</v>
      </c>
      <c r="C22" s="863"/>
      <c r="D22" s="863"/>
      <c r="E22" s="863"/>
      <c r="F22" s="863"/>
      <c r="G22" s="863"/>
      <c r="H22" s="863"/>
      <c r="I22" s="863"/>
      <c r="J22" s="863"/>
      <c r="K22" s="863"/>
      <c r="L22" s="863"/>
      <c r="M22" s="863"/>
    </row>
    <row r="23" spans="1:22" x14ac:dyDescent="0.2">
      <c r="A23" s="70" t="s">
        <v>68</v>
      </c>
      <c r="B23" s="140" t="s">
        <v>23</v>
      </c>
      <c r="C23" s="95">
        <v>1008</v>
      </c>
      <c r="D23" s="95">
        <v>802.09843000000251</v>
      </c>
      <c r="E23" s="141">
        <v>1.2567036192802383</v>
      </c>
      <c r="F23" s="142">
        <v>28.450593999999999</v>
      </c>
      <c r="G23" s="142">
        <v>25.07545771422005</v>
      </c>
      <c r="H23" s="141">
        <v>1.1345991895440435</v>
      </c>
      <c r="I23" s="98">
        <v>934878.49101999821</v>
      </c>
      <c r="J23" s="99">
        <f t="shared" ref="J23:J43" si="3">I23/SUM($I$23:$I$31)</f>
        <v>2.215470794978025E-2</v>
      </c>
      <c r="K23" s="100">
        <v>29172.798667485713</v>
      </c>
      <c r="L23" s="38">
        <f>K23/SUM($K$23:$K$31)</f>
        <v>2.5395686864354297E-2</v>
      </c>
      <c r="M23" s="143">
        <f>G23/SUM($G$23:$G$31)</f>
        <v>1.2627652487270668E-3</v>
      </c>
    </row>
    <row r="24" spans="1:22" x14ac:dyDescent="0.2">
      <c r="B24" s="144" t="s">
        <v>24</v>
      </c>
      <c r="C24" s="145">
        <v>1463</v>
      </c>
      <c r="D24" s="145">
        <v>1104.516260000001</v>
      </c>
      <c r="E24" s="122">
        <v>1.3245617588282481</v>
      </c>
      <c r="F24" s="146">
        <v>32.769696000000003</v>
      </c>
      <c r="G24" s="146">
        <v>28.11410633473999</v>
      </c>
      <c r="H24" s="122">
        <v>1.1655962174229668</v>
      </c>
      <c r="I24" s="147">
        <v>1139604.21361</v>
      </c>
      <c r="J24" s="122">
        <f t="shared" si="3"/>
        <v>2.7006288810134213E-2</v>
      </c>
      <c r="K24" s="135">
        <v>29265.199374622265</v>
      </c>
      <c r="L24" s="119">
        <f t="shared" ref="L24:L43" si="4">K24/SUM($K$23:$K$31)</f>
        <v>2.5476124104923201E-2</v>
      </c>
      <c r="M24" s="124">
        <f t="shared" ref="M24:M43" si="5">G24/SUM($G$23:$G$31)</f>
        <v>1.4157873759725861E-3</v>
      </c>
      <c r="O24" s="148"/>
      <c r="P24" s="148"/>
      <c r="Q24" s="148"/>
      <c r="R24" s="148"/>
      <c r="S24" s="149"/>
      <c r="T24" s="148"/>
      <c r="U24" s="148"/>
      <c r="V24" s="148"/>
    </row>
    <row r="25" spans="1:22" x14ac:dyDescent="0.2">
      <c r="B25" s="144" t="s">
        <v>25</v>
      </c>
      <c r="C25" s="145">
        <v>2011</v>
      </c>
      <c r="D25" s="145">
        <v>1731.2284199999986</v>
      </c>
      <c r="E25" s="122">
        <v>1.1616029270129482</v>
      </c>
      <c r="F25" s="146">
        <v>35.188431999999999</v>
      </c>
      <c r="G25" s="146">
        <v>37.221872993659986</v>
      </c>
      <c r="H25" s="122">
        <v>0.94536972940597741</v>
      </c>
      <c r="I25" s="147">
        <v>1211421.0474499995</v>
      </c>
      <c r="J25" s="122">
        <f t="shared" si="3"/>
        <v>2.8708200871312494E-2</v>
      </c>
      <c r="K25" s="135">
        <v>26283.657621750655</v>
      </c>
      <c r="L25" s="119">
        <f t="shared" si="4"/>
        <v>2.2880613760099255E-2</v>
      </c>
      <c r="M25" s="124">
        <f t="shared" si="5"/>
        <v>1.8744418644159656E-3</v>
      </c>
      <c r="O25" s="148"/>
      <c r="P25" s="148"/>
      <c r="Q25" s="148"/>
      <c r="R25" s="148"/>
      <c r="S25" s="149"/>
      <c r="T25" s="148"/>
      <c r="U25" s="148"/>
      <c r="V25" s="148"/>
    </row>
    <row r="26" spans="1:22" x14ac:dyDescent="0.2">
      <c r="B26" s="144" t="s">
        <v>26</v>
      </c>
      <c r="C26" s="145">
        <v>11227</v>
      </c>
      <c r="D26" s="145">
        <v>8105.7551999999614</v>
      </c>
      <c r="E26" s="122">
        <v>1.3850652681936475</v>
      </c>
      <c r="F26" s="146">
        <v>194.19198800000001</v>
      </c>
      <c r="G26" s="146">
        <v>171.24080016731031</v>
      </c>
      <c r="H26" s="119">
        <v>1.1340287350343219</v>
      </c>
      <c r="I26" s="147">
        <v>3785825.6262900191</v>
      </c>
      <c r="J26" s="122">
        <f t="shared" si="3"/>
        <v>8.9716323463318523E-2</v>
      </c>
      <c r="K26" s="135">
        <v>83980.227305194785</v>
      </c>
      <c r="L26" s="119">
        <f t="shared" si="4"/>
        <v>7.3106991884773986E-2</v>
      </c>
      <c r="M26" s="124">
        <f t="shared" si="5"/>
        <v>8.623449034506344E-3</v>
      </c>
      <c r="O26" s="148"/>
      <c r="P26" s="148"/>
      <c r="Q26" s="148"/>
      <c r="R26" s="148"/>
      <c r="S26" s="149"/>
      <c r="T26" s="148"/>
      <c r="U26" s="148"/>
      <c r="V26" s="148"/>
    </row>
    <row r="27" spans="1:22" x14ac:dyDescent="0.2">
      <c r="B27" s="144" t="s">
        <v>27</v>
      </c>
      <c r="C27" s="145">
        <v>43143</v>
      </c>
      <c r="D27" s="145">
        <v>29953.639869999926</v>
      </c>
      <c r="E27" s="122">
        <v>1.4403257896950907</v>
      </c>
      <c r="F27" s="146">
        <v>1152.531696</v>
      </c>
      <c r="G27" s="146">
        <v>1012.9883527424298</v>
      </c>
      <c r="H27" s="119">
        <v>1.1377541438455725</v>
      </c>
      <c r="I27" s="147">
        <v>8250300.1400999986</v>
      </c>
      <c r="J27" s="122">
        <f t="shared" si="3"/>
        <v>0.1955152373893225</v>
      </c>
      <c r="K27" s="135">
        <v>292310.09682242398</v>
      </c>
      <c r="L27" s="119">
        <f t="shared" si="4"/>
        <v>0.25446361080416563</v>
      </c>
      <c r="M27" s="124">
        <f t="shared" si="5"/>
        <v>5.101268753642782E-2</v>
      </c>
      <c r="O27" s="148"/>
      <c r="P27" s="148"/>
      <c r="Q27" s="148"/>
      <c r="R27" s="148"/>
      <c r="S27" s="149"/>
      <c r="T27" s="148"/>
      <c r="U27" s="148"/>
      <c r="V27" s="148"/>
    </row>
    <row r="28" spans="1:22" x14ac:dyDescent="0.2">
      <c r="B28" s="144" t="s">
        <v>28</v>
      </c>
      <c r="C28" s="145">
        <v>115453</v>
      </c>
      <c r="D28" s="145">
        <v>95193.288010000048</v>
      </c>
      <c r="E28" s="122">
        <v>1.2128271059181366</v>
      </c>
      <c r="F28" s="146">
        <v>3183.12237</v>
      </c>
      <c r="G28" s="146">
        <v>2944.1101371672798</v>
      </c>
      <c r="H28" s="119">
        <v>1.0811831832700014</v>
      </c>
      <c r="I28" s="147">
        <v>10526421.334050015</v>
      </c>
      <c r="J28" s="122">
        <f t="shared" si="3"/>
        <v>0.2494546538960063</v>
      </c>
      <c r="K28" s="135">
        <v>355281.30749117042</v>
      </c>
      <c r="L28" s="119">
        <f t="shared" si="4"/>
        <v>0.30928170233664315</v>
      </c>
      <c r="M28" s="124">
        <f t="shared" si="5"/>
        <v>0.14826130043208086</v>
      </c>
      <c r="O28" s="148"/>
      <c r="P28" s="148"/>
      <c r="Q28" s="148"/>
      <c r="R28" s="148"/>
      <c r="S28" s="149"/>
      <c r="T28" s="148"/>
      <c r="U28" s="148"/>
      <c r="V28" s="148"/>
    </row>
    <row r="29" spans="1:22" x14ac:dyDescent="0.2">
      <c r="B29" s="144" t="s">
        <v>29</v>
      </c>
      <c r="C29" s="145">
        <v>249345</v>
      </c>
      <c r="D29" s="145">
        <v>224295.22587000026</v>
      </c>
      <c r="E29" s="122">
        <v>1.1116821547709552</v>
      </c>
      <c r="F29" s="146">
        <v>5139.3940320000002</v>
      </c>
      <c r="G29" s="146">
        <v>5020.5727287779246</v>
      </c>
      <c r="H29" s="119">
        <v>1.0236668821748147</v>
      </c>
      <c r="I29" s="147">
        <v>8710327.2409399766</v>
      </c>
      <c r="J29" s="122">
        <f t="shared" si="3"/>
        <v>0.20641693869702304</v>
      </c>
      <c r="K29" s="135">
        <v>208300.17933380284</v>
      </c>
      <c r="L29" s="119">
        <f t="shared" si="4"/>
        <v>0.18133077283551619</v>
      </c>
      <c r="M29" s="124">
        <f t="shared" si="5"/>
        <v>0.25282907466180932</v>
      </c>
      <c r="O29" s="148"/>
      <c r="P29" s="148"/>
      <c r="Q29" s="148"/>
      <c r="R29" s="148"/>
      <c r="S29" s="149"/>
      <c r="T29" s="148"/>
      <c r="U29" s="148"/>
      <c r="V29" s="148"/>
    </row>
    <row r="30" spans="1:22" x14ac:dyDescent="0.2">
      <c r="B30" s="144" t="s">
        <v>69</v>
      </c>
      <c r="C30" s="118">
        <v>486767</v>
      </c>
      <c r="D30" s="118">
        <v>468156.70125999901</v>
      </c>
      <c r="E30" s="122">
        <v>1.039752285270964</v>
      </c>
      <c r="F30" s="146">
        <v>7698.9784490000002</v>
      </c>
      <c r="G30" s="146">
        <v>7671.8120509876244</v>
      </c>
      <c r="H30" s="119">
        <v>1.0035410666778364</v>
      </c>
      <c r="I30" s="121">
        <v>6232609.020469985</v>
      </c>
      <c r="J30" s="122">
        <f t="shared" si="3"/>
        <v>0.14770008502711904</v>
      </c>
      <c r="K30" s="135">
        <v>107720.72180010265</v>
      </c>
      <c r="L30" s="122">
        <f t="shared" si="4"/>
        <v>9.3773715399017091E-2</v>
      </c>
      <c r="M30" s="124">
        <f t="shared" si="5"/>
        <v>0.38634180732257961</v>
      </c>
      <c r="O30" s="148"/>
      <c r="P30" s="148"/>
      <c r="Q30" s="148"/>
      <c r="R30" s="148"/>
      <c r="S30" s="149"/>
      <c r="T30" s="148"/>
      <c r="U30" s="148"/>
      <c r="V30" s="148"/>
    </row>
    <row r="31" spans="1:22" x14ac:dyDescent="0.2">
      <c r="B31" s="150" t="s">
        <v>70</v>
      </c>
      <c r="C31" s="125">
        <v>229656</v>
      </c>
      <c r="D31" s="125">
        <v>257577.51079999999</v>
      </c>
      <c r="E31" s="122">
        <v>0.89159957826566594</v>
      </c>
      <c r="F31" s="151">
        <v>2846.721356</v>
      </c>
      <c r="G31" s="151">
        <v>2946.4411404745797</v>
      </c>
      <c r="H31" s="126">
        <v>0.96615585388598058</v>
      </c>
      <c r="I31" s="128">
        <v>1406347.7033900004</v>
      </c>
      <c r="J31" s="129">
        <f t="shared" si="3"/>
        <v>3.3327563895983514E-2</v>
      </c>
      <c r="K31" s="152">
        <v>16416.256375354256</v>
      </c>
      <c r="L31" s="129">
        <f t="shared" si="4"/>
        <v>1.4290782010507314E-2</v>
      </c>
      <c r="M31" s="131">
        <f t="shared" si="5"/>
        <v>0.14837868652348038</v>
      </c>
      <c r="O31" s="148"/>
      <c r="P31" s="148"/>
      <c r="Q31" s="148"/>
      <c r="R31" s="148"/>
      <c r="S31" s="149"/>
      <c r="T31" s="148"/>
      <c r="U31" s="148"/>
      <c r="V31" s="148"/>
    </row>
    <row r="32" spans="1:22" x14ac:dyDescent="0.2">
      <c r="B32" s="153"/>
      <c r="C32" s="95"/>
      <c r="D32" s="95"/>
      <c r="E32" s="96"/>
      <c r="F32" s="100"/>
      <c r="G32" s="100"/>
      <c r="H32" s="96"/>
      <c r="I32" s="98"/>
      <c r="J32" s="99"/>
      <c r="K32" s="100"/>
      <c r="L32" s="99"/>
      <c r="M32" s="114"/>
      <c r="O32" s="148"/>
      <c r="P32" s="148"/>
      <c r="Q32" s="148"/>
      <c r="R32" s="148"/>
      <c r="S32" s="149"/>
      <c r="T32" s="148"/>
      <c r="U32" s="148"/>
      <c r="V32" s="148"/>
    </row>
    <row r="33" spans="1:22" x14ac:dyDescent="0.2">
      <c r="A33" s="70" t="s">
        <v>41</v>
      </c>
      <c r="B33" s="140" t="s">
        <v>42</v>
      </c>
      <c r="C33" s="95">
        <v>673751</v>
      </c>
      <c r="D33" s="95">
        <v>661810.25230000063</v>
      </c>
      <c r="E33" s="96">
        <v>1.0180425547330243</v>
      </c>
      <c r="F33" s="100">
        <v>2468.1572209999999</v>
      </c>
      <c r="G33" s="100">
        <v>2277.5283452439367</v>
      </c>
      <c r="H33" s="96">
        <v>1.0836998916628833</v>
      </c>
      <c r="I33" s="98">
        <v>19149582.513839893</v>
      </c>
      <c r="J33" s="99">
        <f t="shared" si="3"/>
        <v>0.4538059352413385</v>
      </c>
      <c r="K33" s="100">
        <v>72204.647734586062</v>
      </c>
      <c r="L33" s="99">
        <f t="shared" si="4"/>
        <v>6.2856040824848108E-2</v>
      </c>
      <c r="M33" s="101">
        <f t="shared" si="5"/>
        <v>0.11469316652728384</v>
      </c>
      <c r="O33" s="148"/>
      <c r="P33" s="148"/>
      <c r="Q33" s="148"/>
      <c r="R33" s="148"/>
      <c r="S33" s="149"/>
      <c r="T33" s="148"/>
      <c r="U33" s="148"/>
      <c r="V33" s="148"/>
    </row>
    <row r="34" spans="1:22" x14ac:dyDescent="0.2">
      <c r="B34" s="144" t="s">
        <v>43</v>
      </c>
      <c r="C34" s="118">
        <v>273193</v>
      </c>
      <c r="D34" s="118">
        <v>241895.74771999958</v>
      </c>
      <c r="E34" s="119">
        <v>1.1293832263485168</v>
      </c>
      <c r="F34" s="135">
        <v>3689.6626390000001</v>
      </c>
      <c r="G34" s="135">
        <v>3350.2921629346765</v>
      </c>
      <c r="H34" s="119">
        <v>1.1012957854302632</v>
      </c>
      <c r="I34" s="121">
        <v>11204036.585870016</v>
      </c>
      <c r="J34" s="122">
        <f t="shared" si="3"/>
        <v>0.26551274930689733</v>
      </c>
      <c r="K34" s="135">
        <v>155898.25678628418</v>
      </c>
      <c r="L34" s="122">
        <f t="shared" si="4"/>
        <v>0.13571352399781234</v>
      </c>
      <c r="M34" s="124">
        <f t="shared" si="5"/>
        <v>0.1687160635172533</v>
      </c>
    </row>
    <row r="35" spans="1:22" x14ac:dyDescent="0.2">
      <c r="B35" s="144" t="s">
        <v>44</v>
      </c>
      <c r="C35" s="118">
        <v>97150</v>
      </c>
      <c r="D35" s="118">
        <v>90620.963439999949</v>
      </c>
      <c r="E35" s="119">
        <v>1.0720477504559187</v>
      </c>
      <c r="F35" s="135">
        <v>3060.4860399999998</v>
      </c>
      <c r="G35" s="135">
        <v>2947.5355785228626</v>
      </c>
      <c r="H35" s="119">
        <v>1.0383203046979816</v>
      </c>
      <c r="I35" s="121">
        <v>5156102.8429399915</v>
      </c>
      <c r="J35" s="122">
        <f t="shared" si="3"/>
        <v>0.12218909060549091</v>
      </c>
      <c r="K35" s="135">
        <v>166339.09933486913</v>
      </c>
      <c r="L35" s="122">
        <f t="shared" si="4"/>
        <v>0.14480255145061596</v>
      </c>
      <c r="M35" s="124">
        <f t="shared" si="5"/>
        <v>0.1484338009046417</v>
      </c>
      <c r="O35" s="154"/>
      <c r="P35" s="154"/>
      <c r="Q35" s="148"/>
      <c r="R35" s="148"/>
      <c r="S35" s="148"/>
      <c r="T35" s="148"/>
      <c r="U35" s="148"/>
    </row>
    <row r="36" spans="1:22" x14ac:dyDescent="0.2">
      <c r="B36" s="144" t="s">
        <v>45</v>
      </c>
      <c r="C36" s="118">
        <v>58316</v>
      </c>
      <c r="D36" s="118">
        <v>55295.044279999951</v>
      </c>
      <c r="E36" s="119">
        <v>1.0546333900141702</v>
      </c>
      <c r="F36" s="135">
        <v>3633.8886050000001</v>
      </c>
      <c r="G36" s="135">
        <v>3482.3532957314601</v>
      </c>
      <c r="H36" s="119">
        <v>1.0435152026229753</v>
      </c>
      <c r="I36" s="121">
        <v>3847907.0524500082</v>
      </c>
      <c r="J36" s="122">
        <f t="shared" si="3"/>
        <v>9.118752627618866E-2</v>
      </c>
      <c r="K36" s="135">
        <v>238342.06264051961</v>
      </c>
      <c r="L36" s="122">
        <f t="shared" si="4"/>
        <v>0.20748302068697699</v>
      </c>
      <c r="M36" s="124">
        <f t="shared" si="5"/>
        <v>0.17536647887971105</v>
      </c>
      <c r="O36" s="154"/>
      <c r="P36" s="154"/>
      <c r="Q36" s="148"/>
      <c r="R36" s="148"/>
      <c r="S36" s="148"/>
      <c r="T36" s="148"/>
      <c r="U36" s="148"/>
    </row>
    <row r="37" spans="1:22" x14ac:dyDescent="0.2">
      <c r="B37" s="150" t="s">
        <v>71</v>
      </c>
      <c r="C37" s="125">
        <v>37663</v>
      </c>
      <c r="D37" s="125">
        <v>37297.956380000018</v>
      </c>
      <c r="E37" s="126">
        <v>1.0097872284551153</v>
      </c>
      <c r="F37" s="152">
        <v>7459.1541079999997</v>
      </c>
      <c r="G37" s="152">
        <v>7799.8672649267992</v>
      </c>
      <c r="H37" s="126">
        <v>0.95631808268598828</v>
      </c>
      <c r="I37" s="155">
        <v>2840105.8222199976</v>
      </c>
      <c r="J37" s="129">
        <f t="shared" si="3"/>
        <v>6.7304698570082505E-2</v>
      </c>
      <c r="K37" s="152">
        <v>515946.37829564436</v>
      </c>
      <c r="L37" s="129">
        <f t="shared" si="4"/>
        <v>0.44914486303974305</v>
      </c>
      <c r="M37" s="131">
        <f t="shared" si="5"/>
        <v>0.3927904901711084</v>
      </c>
      <c r="O37" s="154"/>
      <c r="P37" s="154"/>
      <c r="Q37" s="148"/>
      <c r="R37" s="148"/>
      <c r="S37" s="148"/>
      <c r="T37" s="148"/>
      <c r="U37" s="148"/>
    </row>
    <row r="38" spans="1:22" x14ac:dyDescent="0.2">
      <c r="C38" s="108"/>
      <c r="D38" s="108"/>
      <c r="E38" s="109"/>
      <c r="F38" s="113"/>
      <c r="G38" s="113"/>
      <c r="H38" s="109"/>
      <c r="I38" s="111"/>
      <c r="J38" s="112"/>
      <c r="K38" s="113"/>
      <c r="L38" s="112"/>
      <c r="M38" s="114"/>
    </row>
    <row r="39" spans="1:22" x14ac:dyDescent="0.2">
      <c r="A39" s="70" t="s">
        <v>65</v>
      </c>
      <c r="B39" s="94">
        <v>2009</v>
      </c>
      <c r="C39" s="95">
        <v>114487</v>
      </c>
      <c r="D39" s="95">
        <v>113855.13416999986</v>
      </c>
      <c r="E39" s="96">
        <v>1.0055497350611935</v>
      </c>
      <c r="F39" s="116">
        <v>1723.133675</v>
      </c>
      <c r="G39" s="116">
        <v>1825.3943570132078</v>
      </c>
      <c r="H39" s="96">
        <v>0.94397885496888934</v>
      </c>
      <c r="I39" s="98">
        <v>5083473.7935999809</v>
      </c>
      <c r="J39" s="99">
        <f t="shared" si="3"/>
        <v>0.12046793069834348</v>
      </c>
      <c r="K39" s="116">
        <v>108333.47244197255</v>
      </c>
      <c r="L39" s="96">
        <f t="shared" si="4"/>
        <v>9.4307130914073722E-2</v>
      </c>
      <c r="M39" s="101">
        <f t="shared" si="5"/>
        <v>9.1924326388331437E-2</v>
      </c>
    </row>
    <row r="40" spans="1:22" x14ac:dyDescent="0.2">
      <c r="A40" s="70" t="s">
        <v>66</v>
      </c>
      <c r="B40" s="117">
        <v>2010</v>
      </c>
      <c r="C40" s="118">
        <v>220718</v>
      </c>
      <c r="D40" s="118">
        <v>214756.18690000111</v>
      </c>
      <c r="E40" s="119">
        <v>1.0277608444536919</v>
      </c>
      <c r="F40" s="123">
        <v>3329.7437880000002</v>
      </c>
      <c r="G40" s="123">
        <v>3238.511001337818</v>
      </c>
      <c r="H40" s="119">
        <v>1.0281712140624175</v>
      </c>
      <c r="I40" s="121">
        <v>7960355.9550899798</v>
      </c>
      <c r="J40" s="122">
        <f t="shared" si="3"/>
        <v>0.18864415328338108</v>
      </c>
      <c r="K40" s="123">
        <v>182431.50394603043</v>
      </c>
      <c r="L40" s="119">
        <f t="shared" si="4"/>
        <v>0.15881141200107907</v>
      </c>
      <c r="M40" s="124">
        <f t="shared" si="5"/>
        <v>0.16308691935822919</v>
      </c>
    </row>
    <row r="41" spans="1:22" x14ac:dyDescent="0.2">
      <c r="B41" s="117">
        <v>2011</v>
      </c>
      <c r="C41" s="118">
        <v>267992</v>
      </c>
      <c r="D41" s="118">
        <v>252706.83956999975</v>
      </c>
      <c r="E41" s="119">
        <v>1.060485740932098</v>
      </c>
      <c r="F41" s="123">
        <v>4285.0625419999997</v>
      </c>
      <c r="G41" s="123">
        <v>4104.4893988325721</v>
      </c>
      <c r="H41" s="119">
        <v>1.0439940576332802</v>
      </c>
      <c r="I41" s="121">
        <v>9738664.7974600159</v>
      </c>
      <c r="J41" s="122">
        <f t="shared" si="3"/>
        <v>0.23078643532929155</v>
      </c>
      <c r="K41" s="123">
        <v>242874.63027652047</v>
      </c>
      <c r="L41" s="119">
        <f t="shared" si="4"/>
        <v>0.21142873976889959</v>
      </c>
      <c r="M41" s="124">
        <f t="shared" si="5"/>
        <v>0.20669638958076481</v>
      </c>
    </row>
    <row r="42" spans="1:22" x14ac:dyDescent="0.2">
      <c r="B42" s="117">
        <v>2012</v>
      </c>
      <c r="C42" s="118">
        <v>267834</v>
      </c>
      <c r="D42" s="118">
        <v>252964.43883999952</v>
      </c>
      <c r="E42" s="119">
        <v>1.0587812311808993</v>
      </c>
      <c r="F42" s="123">
        <v>5058.7786249999999</v>
      </c>
      <c r="G42" s="123">
        <v>4964.2981327559755</v>
      </c>
      <c r="H42" s="119">
        <v>1.0190319939933932</v>
      </c>
      <c r="I42" s="121">
        <v>9474939.5136599671</v>
      </c>
      <c r="J42" s="122">
        <f t="shared" si="3"/>
        <v>0.22453668555144796</v>
      </c>
      <c r="K42" s="123">
        <v>280997.18404515862</v>
      </c>
      <c r="L42" s="119">
        <f t="shared" si="4"/>
        <v>0.24461542333028466</v>
      </c>
      <c r="M42" s="124">
        <f t="shared" si="5"/>
        <v>0.24999516410860842</v>
      </c>
    </row>
    <row r="43" spans="1:22" x14ac:dyDescent="0.2">
      <c r="A43" s="71"/>
      <c r="B43" s="102">
        <v>2013</v>
      </c>
      <c r="C43" s="125">
        <v>269042</v>
      </c>
      <c r="D43" s="125">
        <v>252637.36463999841</v>
      </c>
      <c r="E43" s="126">
        <v>1.0649335278784979</v>
      </c>
      <c r="F43" s="130">
        <v>5914.6299829999998</v>
      </c>
      <c r="G43" s="130">
        <v>5724.8837574202389</v>
      </c>
      <c r="H43" s="126">
        <v>1.0331441184869168</v>
      </c>
      <c r="I43" s="128">
        <v>9940300.7575100418</v>
      </c>
      <c r="J43" s="129">
        <f t="shared" si="3"/>
        <v>0.2355647951375357</v>
      </c>
      <c r="K43" s="130">
        <v>334093.65408222307</v>
      </c>
      <c r="L43" s="126">
        <f t="shared" si="4"/>
        <v>0.29083729398566099</v>
      </c>
      <c r="M43" s="131">
        <f t="shared" si="5"/>
        <v>0.28829720056406832</v>
      </c>
    </row>
    <row r="44" spans="1:22" x14ac:dyDescent="0.2">
      <c r="B44" s="156"/>
      <c r="C44" s="133"/>
      <c r="D44" s="133"/>
      <c r="E44" s="134"/>
      <c r="F44" s="135"/>
      <c r="G44" s="135"/>
      <c r="H44" s="134"/>
      <c r="I44" s="133"/>
      <c r="J44" s="137"/>
      <c r="K44" s="135"/>
      <c r="L44" s="137"/>
      <c r="M44" s="157"/>
      <c r="O44" s="154"/>
      <c r="P44" s="154"/>
      <c r="Q44" s="148"/>
      <c r="R44" s="148"/>
      <c r="S44" s="148"/>
      <c r="T44" s="148"/>
      <c r="U44" s="148"/>
    </row>
    <row r="45" spans="1:22" x14ac:dyDescent="0.2">
      <c r="B45" s="863" t="s">
        <v>72</v>
      </c>
      <c r="C45" s="863"/>
      <c r="D45" s="863"/>
      <c r="E45" s="863"/>
      <c r="F45" s="863"/>
      <c r="G45" s="863"/>
      <c r="H45" s="863"/>
      <c r="I45" s="863"/>
      <c r="J45" s="863"/>
      <c r="K45" s="863"/>
      <c r="L45" s="863"/>
      <c r="M45" s="863"/>
      <c r="O45" s="154"/>
      <c r="P45" s="154"/>
      <c r="Q45" s="148"/>
      <c r="R45" s="148"/>
      <c r="S45" s="148"/>
      <c r="T45" s="148"/>
      <c r="U45" s="148"/>
    </row>
    <row r="46" spans="1:22" x14ac:dyDescent="0.2">
      <c r="A46" s="70" t="s">
        <v>68</v>
      </c>
      <c r="B46" s="140" t="s">
        <v>23</v>
      </c>
      <c r="C46" s="95">
        <v>379</v>
      </c>
      <c r="D46" s="95">
        <v>306.39546999999965</v>
      </c>
      <c r="E46" s="141">
        <v>1.2369634577169186</v>
      </c>
      <c r="F46" s="100">
        <v>10.736487</v>
      </c>
      <c r="G46" s="100">
        <v>9.3195967380600102</v>
      </c>
      <c r="H46" s="141">
        <v>1.1520334303901365</v>
      </c>
      <c r="I46" s="98">
        <v>855449.99877999933</v>
      </c>
      <c r="J46" s="99">
        <f t="shared" ref="J46:J66" si="6">I46/SUM($I$46:$I$54)</f>
        <v>3.2985647488712334E-2</v>
      </c>
      <c r="K46" s="100">
        <v>26111.210835660728</v>
      </c>
      <c r="L46" s="38">
        <f>K46/SUM($K$46:$K$54)</f>
        <v>5.4504696553086901E-2</v>
      </c>
      <c r="M46" s="143">
        <f>G46/SUM($G$46:$G$54)</f>
        <v>1.8401585004605956E-3</v>
      </c>
      <c r="O46" s="154"/>
      <c r="P46" s="154"/>
      <c r="Q46" s="148"/>
      <c r="R46" s="148"/>
      <c r="S46" s="148"/>
      <c r="T46" s="148"/>
      <c r="U46" s="148"/>
    </row>
    <row r="47" spans="1:22" x14ac:dyDescent="0.2">
      <c r="B47" s="144" t="s">
        <v>24</v>
      </c>
      <c r="C47" s="145">
        <v>636</v>
      </c>
      <c r="D47" s="145">
        <v>484.59912000000139</v>
      </c>
      <c r="E47" s="122">
        <v>1.3124249998638011</v>
      </c>
      <c r="F47" s="135">
        <v>12.635432</v>
      </c>
      <c r="G47" s="135">
        <v>11.674946727280041</v>
      </c>
      <c r="H47" s="122">
        <v>1.0822689212341894</v>
      </c>
      <c r="I47" s="147">
        <v>1018174.7910299998</v>
      </c>
      <c r="J47" s="122">
        <f t="shared" si="6"/>
        <v>3.9260219518038944E-2</v>
      </c>
      <c r="K47" s="135">
        <v>24799.86000546064</v>
      </c>
      <c r="L47" s="119">
        <f t="shared" ref="L47:L60" si="7">K47/SUM($K$46:$K$54)</f>
        <v>5.1767375043006658E-2</v>
      </c>
      <c r="M47" s="124">
        <f t="shared" ref="M47:M60" si="8">G47/SUM($G$46:$G$54)</f>
        <v>2.3052233982283968E-3</v>
      </c>
      <c r="O47" s="154"/>
      <c r="P47" s="154"/>
      <c r="Q47" s="148"/>
      <c r="R47" s="148"/>
      <c r="S47" s="148"/>
      <c r="T47" s="148"/>
      <c r="U47" s="148"/>
    </row>
    <row r="48" spans="1:22" x14ac:dyDescent="0.2">
      <c r="B48" s="144" t="s">
        <v>25</v>
      </c>
      <c r="C48" s="145">
        <v>954</v>
      </c>
      <c r="D48" s="145">
        <v>804.38029999999981</v>
      </c>
      <c r="E48" s="122">
        <v>1.1860061714589483</v>
      </c>
      <c r="F48" s="135">
        <v>15.532893</v>
      </c>
      <c r="G48" s="135">
        <v>16.407832028919938</v>
      </c>
      <c r="H48" s="122">
        <v>0.94667552499453933</v>
      </c>
      <c r="I48" s="147">
        <v>1029491.322370001</v>
      </c>
      <c r="J48" s="122">
        <f t="shared" si="6"/>
        <v>3.9696578293079689E-2</v>
      </c>
      <c r="K48" s="135">
        <v>21181.427448088227</v>
      </c>
      <c r="L48" s="119">
        <f t="shared" si="7"/>
        <v>4.4214237435613778E-2</v>
      </c>
      <c r="M48" s="124">
        <f t="shared" si="8"/>
        <v>3.2397336956482619E-3</v>
      </c>
      <c r="O48" s="154"/>
      <c r="P48" s="154"/>
      <c r="Q48" s="148"/>
      <c r="R48" s="148"/>
      <c r="S48" s="148"/>
      <c r="T48" s="148"/>
      <c r="U48" s="148"/>
    </row>
    <row r="49" spans="1:21" x14ac:dyDescent="0.2">
      <c r="B49" s="144" t="s">
        <v>26</v>
      </c>
      <c r="C49" s="145">
        <v>4963</v>
      </c>
      <c r="D49" s="145">
        <v>3487.9850900000188</v>
      </c>
      <c r="E49" s="122">
        <v>1.422884522708775</v>
      </c>
      <c r="F49" s="135">
        <v>77.414038000000005</v>
      </c>
      <c r="G49" s="135">
        <v>66.430638222069987</v>
      </c>
      <c r="H49" s="119">
        <v>1.1653363579198768</v>
      </c>
      <c r="I49" s="147">
        <v>2803434.7302300069</v>
      </c>
      <c r="J49" s="122">
        <f t="shared" si="6"/>
        <v>0.10809878999457709</v>
      </c>
      <c r="K49" s="135">
        <v>55949.064150063728</v>
      </c>
      <c r="L49" s="119">
        <f t="shared" si="7"/>
        <v>0.116788408746011</v>
      </c>
      <c r="M49" s="124">
        <f t="shared" si="8"/>
        <v>1.3116758916846763E-2</v>
      </c>
      <c r="O49" s="154"/>
      <c r="P49" s="154"/>
      <c r="Q49" s="148"/>
      <c r="R49" s="148"/>
      <c r="S49" s="148"/>
      <c r="T49" s="148"/>
      <c r="U49" s="148"/>
    </row>
    <row r="50" spans="1:21" x14ac:dyDescent="0.2">
      <c r="B50" s="144" t="s">
        <v>27</v>
      </c>
      <c r="C50" s="145">
        <v>17804</v>
      </c>
      <c r="D50" s="145">
        <v>14356.438439999991</v>
      </c>
      <c r="E50" s="122">
        <v>1.2401404480929192</v>
      </c>
      <c r="F50" s="135">
        <v>363.360142</v>
      </c>
      <c r="G50" s="135">
        <v>336.48038520697054</v>
      </c>
      <c r="H50" s="119">
        <v>1.0798850630668877</v>
      </c>
      <c r="I50" s="147">
        <v>5348381.2810299788</v>
      </c>
      <c r="J50" s="122">
        <f t="shared" si="6"/>
        <v>0.20623042822243715</v>
      </c>
      <c r="K50" s="135">
        <v>136281.39056537257</v>
      </c>
      <c r="L50" s="119">
        <f t="shared" si="7"/>
        <v>0.28447458393824393</v>
      </c>
      <c r="M50" s="124">
        <f t="shared" si="8"/>
        <v>6.6438200973677738E-2</v>
      </c>
    </row>
    <row r="51" spans="1:21" x14ac:dyDescent="0.2">
      <c r="B51" s="144" t="s">
        <v>28</v>
      </c>
      <c r="C51" s="145">
        <v>45412</v>
      </c>
      <c r="D51" s="145">
        <v>41060.373179999959</v>
      </c>
      <c r="E51" s="122">
        <v>1.1059811804662232</v>
      </c>
      <c r="F51" s="135">
        <v>745.17998399999999</v>
      </c>
      <c r="G51" s="135">
        <v>721.33137102139881</v>
      </c>
      <c r="H51" s="119">
        <v>1.0330619378786088</v>
      </c>
      <c r="I51" s="147">
        <v>5951780.605740021</v>
      </c>
      <c r="J51" s="122">
        <f t="shared" si="6"/>
        <v>0.22949715035487964</v>
      </c>
      <c r="K51" s="135">
        <v>117942.42910353089</v>
      </c>
      <c r="L51" s="119">
        <f t="shared" si="7"/>
        <v>0.24619372688157642</v>
      </c>
      <c r="M51" s="124">
        <f t="shared" si="8"/>
        <v>0.14242719844445009</v>
      </c>
    </row>
    <row r="52" spans="1:21" x14ac:dyDescent="0.2">
      <c r="B52" s="144" t="s">
        <v>29</v>
      </c>
      <c r="C52" s="145">
        <v>97792</v>
      </c>
      <c r="D52" s="145">
        <v>89211.843070000294</v>
      </c>
      <c r="E52" s="122">
        <v>1.0961773306630069</v>
      </c>
      <c r="F52" s="135">
        <v>1091.2458429999999</v>
      </c>
      <c r="G52" s="135">
        <v>1031.6620387962989</v>
      </c>
      <c r="H52" s="119">
        <v>1.0577551581458025</v>
      </c>
      <c r="I52" s="147">
        <v>4442712.3742699809</v>
      </c>
      <c r="J52" s="122">
        <f t="shared" si="6"/>
        <v>0.17130836925642193</v>
      </c>
      <c r="K52" s="135">
        <v>57173.977506801064</v>
      </c>
      <c r="L52" s="119">
        <f t="shared" si="7"/>
        <v>0.11934530016069832</v>
      </c>
      <c r="M52" s="124">
        <f t="shared" si="8"/>
        <v>0.20370212613820651</v>
      </c>
    </row>
    <row r="53" spans="1:21" x14ac:dyDescent="0.2">
      <c r="B53" s="144" t="s">
        <v>69</v>
      </c>
      <c r="C53" s="118">
        <v>230120</v>
      </c>
      <c r="D53" s="118">
        <v>219736.94912999994</v>
      </c>
      <c r="E53" s="122">
        <v>1.0472521845375093</v>
      </c>
      <c r="F53" s="135">
        <v>1877.2756380000001</v>
      </c>
      <c r="G53" s="135">
        <v>1893.0902908127771</v>
      </c>
      <c r="H53" s="119">
        <v>0.99164611804860758</v>
      </c>
      <c r="I53" s="121">
        <v>3635688.9956699996</v>
      </c>
      <c r="J53" s="122">
        <f t="shared" si="6"/>
        <v>0.14019002368436861</v>
      </c>
      <c r="K53" s="135">
        <v>33060.614336117826</v>
      </c>
      <c r="L53" s="122">
        <f t="shared" si="7"/>
        <v>6.9010922687191389E-2</v>
      </c>
      <c r="M53" s="124">
        <f t="shared" si="8"/>
        <v>0.37379151573716102</v>
      </c>
    </row>
    <row r="54" spans="1:21" x14ac:dyDescent="0.2">
      <c r="B54" s="150" t="s">
        <v>70</v>
      </c>
      <c r="C54" s="125">
        <v>128658</v>
      </c>
      <c r="D54" s="125">
        <v>129814.70710999978</v>
      </c>
      <c r="E54" s="122">
        <v>0.99108955267279819</v>
      </c>
      <c r="F54" s="152">
        <v>968.74058300000002</v>
      </c>
      <c r="G54" s="152">
        <v>978.1648584119622</v>
      </c>
      <c r="H54" s="126">
        <v>0.99036535065544851</v>
      </c>
      <c r="I54" s="128">
        <v>848892.47367000033</v>
      </c>
      <c r="J54" s="129">
        <f t="shared" si="6"/>
        <v>3.2732793187484573E-2</v>
      </c>
      <c r="K54" s="152">
        <v>6563.5285899877717</v>
      </c>
      <c r="L54" s="129">
        <f t="shared" si="7"/>
        <v>1.370074855457163E-2</v>
      </c>
      <c r="M54" s="131">
        <f t="shared" si="8"/>
        <v>0.19313908419532055</v>
      </c>
    </row>
    <row r="55" spans="1:21" x14ac:dyDescent="0.2">
      <c r="B55" s="153"/>
      <c r="C55" s="95"/>
      <c r="D55" s="95"/>
      <c r="E55" s="96"/>
      <c r="F55" s="100"/>
      <c r="G55" s="100"/>
      <c r="H55" s="96"/>
      <c r="I55" s="98"/>
      <c r="J55" s="99"/>
      <c r="K55" s="100"/>
      <c r="L55" s="96"/>
      <c r="M55" s="114"/>
    </row>
    <row r="56" spans="1:21" x14ac:dyDescent="0.2">
      <c r="A56" s="70" t="s">
        <v>41</v>
      </c>
      <c r="B56" s="140" t="s">
        <v>42</v>
      </c>
      <c r="C56" s="95">
        <v>405694</v>
      </c>
      <c r="D56" s="95">
        <v>382412.49029000063</v>
      </c>
      <c r="E56" s="96">
        <v>1.0608806205371168</v>
      </c>
      <c r="F56" s="100">
        <v>1332.976216</v>
      </c>
      <c r="G56" s="100">
        <v>1241.6916253562513</v>
      </c>
      <c r="H56" s="96">
        <v>1.0735163133741508</v>
      </c>
      <c r="I56" s="98">
        <v>14324533.777560029</v>
      </c>
      <c r="J56" s="99">
        <f t="shared" si="6"/>
        <v>0.55234557519505523</v>
      </c>
      <c r="K56" s="100">
        <v>53525.059462661979</v>
      </c>
      <c r="L56" s="96">
        <f t="shared" si="7"/>
        <v>0.11172852696719844</v>
      </c>
      <c r="M56" s="101">
        <f t="shared" si="8"/>
        <v>0.24517256095628784</v>
      </c>
    </row>
    <row r="57" spans="1:21" x14ac:dyDescent="0.2">
      <c r="B57" s="144" t="s">
        <v>43</v>
      </c>
      <c r="C57" s="118">
        <v>79449</v>
      </c>
      <c r="D57" s="118">
        <v>76086.037360000017</v>
      </c>
      <c r="E57" s="119">
        <v>1.0441994715020861</v>
      </c>
      <c r="F57" s="135">
        <v>1059.1071999999999</v>
      </c>
      <c r="G57" s="135">
        <v>1035.3217356341602</v>
      </c>
      <c r="H57" s="119">
        <v>1.0229739833977991</v>
      </c>
      <c r="I57" s="121">
        <v>6119691.356810011</v>
      </c>
      <c r="J57" s="122">
        <f t="shared" si="6"/>
        <v>0.23597168989811251</v>
      </c>
      <c r="K57" s="135">
        <v>84398.995320333503</v>
      </c>
      <c r="L57" s="119">
        <f t="shared" si="7"/>
        <v>0.1761749640134517</v>
      </c>
      <c r="M57" s="124">
        <f t="shared" si="8"/>
        <v>0.20442473489849727</v>
      </c>
    </row>
    <row r="58" spans="1:21" x14ac:dyDescent="0.2">
      <c r="B58" s="144" t="s">
        <v>44</v>
      </c>
      <c r="C58" s="118">
        <v>21921</v>
      </c>
      <c r="D58" s="118">
        <v>21305.254010000059</v>
      </c>
      <c r="E58" s="119">
        <v>1.0289011334814844</v>
      </c>
      <c r="F58" s="135">
        <v>680.64289799999995</v>
      </c>
      <c r="G58" s="135">
        <v>668.99028471455063</v>
      </c>
      <c r="H58" s="119">
        <v>1.0174182100274018</v>
      </c>
      <c r="I58" s="121">
        <v>2701514.224359998</v>
      </c>
      <c r="J58" s="122">
        <f t="shared" si="6"/>
        <v>0.10416879539139286</v>
      </c>
      <c r="K58" s="135">
        <v>84779.979326145127</v>
      </c>
      <c r="L58" s="119">
        <f t="shared" si="7"/>
        <v>0.17697023228955869</v>
      </c>
      <c r="M58" s="124">
        <f t="shared" si="8"/>
        <v>0.13209242778881142</v>
      </c>
    </row>
    <row r="59" spans="1:21" x14ac:dyDescent="0.2">
      <c r="B59" s="144" t="s">
        <v>45</v>
      </c>
      <c r="C59" s="118">
        <v>12720</v>
      </c>
      <c r="D59" s="118">
        <v>12498.638940000008</v>
      </c>
      <c r="E59" s="119">
        <v>1.0177108132383565</v>
      </c>
      <c r="F59" s="135">
        <v>763.00777900000003</v>
      </c>
      <c r="G59" s="135">
        <v>759.71631923277027</v>
      </c>
      <c r="H59" s="119">
        <v>1.0043324852762854</v>
      </c>
      <c r="I59" s="121">
        <v>1874226.6192200088</v>
      </c>
      <c r="J59" s="122">
        <f t="shared" si="6"/>
        <v>7.2269073193898664E-2</v>
      </c>
      <c r="K59" s="135">
        <v>111699.06995157093</v>
      </c>
      <c r="L59" s="119">
        <f t="shared" si="7"/>
        <v>0.23316130191318815</v>
      </c>
      <c r="M59" s="124">
        <f t="shared" si="8"/>
        <v>0.15000632345663364</v>
      </c>
    </row>
    <row r="60" spans="1:21" x14ac:dyDescent="0.2">
      <c r="B60" s="150" t="s">
        <v>71</v>
      </c>
      <c r="C60" s="125">
        <v>6934</v>
      </c>
      <c r="D60" s="125">
        <v>6961.250310000004</v>
      </c>
      <c r="E60" s="126">
        <v>0.99608542879705697</v>
      </c>
      <c r="F60" s="152">
        <v>1326.386947</v>
      </c>
      <c r="G60" s="152">
        <v>1358.8419930280027</v>
      </c>
      <c r="H60" s="126">
        <v>0.97611565863100769</v>
      </c>
      <c r="I60" s="128">
        <v>914040.59484000283</v>
      </c>
      <c r="J60" s="129">
        <f t="shared" si="6"/>
        <v>3.5244866321543084E-2</v>
      </c>
      <c r="K60" s="152">
        <v>144660.39848037227</v>
      </c>
      <c r="L60" s="126">
        <f t="shared" si="7"/>
        <v>0.30196497481660378</v>
      </c>
      <c r="M60" s="131">
        <f t="shared" si="8"/>
        <v>0.26830395289976927</v>
      </c>
    </row>
    <row r="61" spans="1:21" x14ac:dyDescent="0.2">
      <c r="C61" s="108"/>
      <c r="D61" s="108"/>
      <c r="E61" s="109"/>
      <c r="F61" s="113"/>
      <c r="G61" s="113"/>
      <c r="H61" s="109"/>
      <c r="I61" s="111"/>
      <c r="J61" s="112"/>
      <c r="K61" s="113"/>
      <c r="L61" s="112"/>
      <c r="M61" s="114"/>
    </row>
    <row r="62" spans="1:21" x14ac:dyDescent="0.2">
      <c r="A62" s="70" t="s">
        <v>65</v>
      </c>
      <c r="B62" s="94">
        <v>2009</v>
      </c>
      <c r="C62" s="95">
        <v>61001</v>
      </c>
      <c r="D62" s="95">
        <v>60866.070210000151</v>
      </c>
      <c r="E62" s="96">
        <v>1.0022168309788082</v>
      </c>
      <c r="F62" s="116">
        <v>395.69317000000001</v>
      </c>
      <c r="G62" s="116">
        <v>418.58407504478936</v>
      </c>
      <c r="H62" s="96">
        <v>0.94531348321758302</v>
      </c>
      <c r="I62" s="98">
        <v>3271581.5171499932</v>
      </c>
      <c r="J62" s="99">
        <f t="shared" si="6"/>
        <v>0.12615025402910721</v>
      </c>
      <c r="K62" s="116">
        <v>38786.115860871345</v>
      </c>
      <c r="L62" s="96">
        <f>K62/SUM($K$46:$K$54)</f>
        <v>8.0962368569384255E-2</v>
      </c>
      <c r="M62" s="101">
        <f>G62/SUM($G$46:$G$54)</f>
        <v>8.2649610868403778E-2</v>
      </c>
    </row>
    <row r="63" spans="1:21" x14ac:dyDescent="0.2">
      <c r="A63" s="70" t="s">
        <v>66</v>
      </c>
      <c r="B63" s="117">
        <v>2010</v>
      </c>
      <c r="C63" s="118">
        <v>86106</v>
      </c>
      <c r="D63" s="118">
        <v>81868.721910000095</v>
      </c>
      <c r="E63" s="119">
        <v>1.0517569835114566</v>
      </c>
      <c r="F63" s="123">
        <v>749.20890499999996</v>
      </c>
      <c r="G63" s="123">
        <v>738.07049825714057</v>
      </c>
      <c r="H63" s="119">
        <v>1.0150912504552905</v>
      </c>
      <c r="I63" s="121">
        <v>4330672.0895900056</v>
      </c>
      <c r="J63" s="122">
        <f t="shared" si="6"/>
        <v>0.16698816195002261</v>
      </c>
      <c r="K63" s="123">
        <v>68717.036120786739</v>
      </c>
      <c r="L63" s="119">
        <f t="shared" ref="L63:L66" si="9">K63/SUM($K$46:$K$54)</f>
        <v>0.14344034925702509</v>
      </c>
      <c r="M63" s="124">
        <f t="shared" ref="M63:M66" si="10">G63/SUM($G$46:$G$54)</f>
        <v>0.14573234652530509</v>
      </c>
    </row>
    <row r="64" spans="1:21" x14ac:dyDescent="0.2">
      <c r="B64" s="117">
        <v>2011</v>
      </c>
      <c r="C64" s="118">
        <v>127420</v>
      </c>
      <c r="D64" s="118">
        <v>119357.43438999959</v>
      </c>
      <c r="E64" s="119">
        <v>1.0675497563365515</v>
      </c>
      <c r="F64" s="123">
        <v>1081.364671</v>
      </c>
      <c r="G64" s="123">
        <v>1042.0671940887294</v>
      </c>
      <c r="H64" s="119">
        <v>1.0377110776869198</v>
      </c>
      <c r="I64" s="121">
        <v>6008203.5381599749</v>
      </c>
      <c r="J64" s="122">
        <f t="shared" si="6"/>
        <v>0.23167278535603494</v>
      </c>
      <c r="K64" s="123">
        <v>99474.488431108839</v>
      </c>
      <c r="L64" s="119">
        <f t="shared" si="9"/>
        <v>0.2076436378548335</v>
      </c>
      <c r="M64" s="124">
        <f t="shared" si="10"/>
        <v>0.20575662865565816</v>
      </c>
    </row>
    <row r="65" spans="1:13" x14ac:dyDescent="0.2">
      <c r="B65" s="117">
        <v>2012</v>
      </c>
      <c r="C65" s="118">
        <v>124458</v>
      </c>
      <c r="D65" s="118">
        <v>115559.63667000014</v>
      </c>
      <c r="E65" s="119">
        <v>1.0770023477610147</v>
      </c>
      <c r="F65" s="123">
        <v>1313.1024749999999</v>
      </c>
      <c r="G65" s="123">
        <v>1290.4815851070405</v>
      </c>
      <c r="H65" s="119">
        <v>1.0175290295917576</v>
      </c>
      <c r="I65" s="121">
        <v>5893643.0816899966</v>
      </c>
      <c r="J65" s="122">
        <f t="shared" si="6"/>
        <v>0.22725540171157427</v>
      </c>
      <c r="K65" s="123">
        <v>120806.33461583691</v>
      </c>
      <c r="L65" s="119">
        <f t="shared" si="9"/>
        <v>0.25217186025453237</v>
      </c>
      <c r="M65" s="124">
        <f t="shared" si="10"/>
        <v>0.25480616010182705</v>
      </c>
    </row>
    <row r="66" spans="1:13" x14ac:dyDescent="0.2">
      <c r="A66" s="71"/>
      <c r="B66" s="102">
        <v>2013</v>
      </c>
      <c r="C66" s="125">
        <v>127733</v>
      </c>
      <c r="D66" s="125">
        <v>121611.80773000076</v>
      </c>
      <c r="E66" s="126">
        <v>1.0503338646489768</v>
      </c>
      <c r="F66" s="130">
        <v>1622.7518190000001</v>
      </c>
      <c r="G66" s="130">
        <v>1575.3586054680218</v>
      </c>
      <c r="H66" s="126">
        <v>1.030084079502583</v>
      </c>
      <c r="I66" s="128">
        <v>6429906.3461999977</v>
      </c>
      <c r="J66" s="129">
        <f t="shared" si="6"/>
        <v>0.24793339695326014</v>
      </c>
      <c r="K66" s="130">
        <v>151279.5275124805</v>
      </c>
      <c r="L66" s="126">
        <f t="shared" si="9"/>
        <v>0.31578178406422663</v>
      </c>
      <c r="M66" s="131">
        <f t="shared" si="10"/>
        <v>0.31105525384880273</v>
      </c>
    </row>
    <row r="67" spans="1:13" x14ac:dyDescent="0.2">
      <c r="H67" s="158"/>
      <c r="J67" s="139"/>
      <c r="L67" s="139"/>
      <c r="M67" s="139"/>
    </row>
    <row r="68" spans="1:13" x14ac:dyDescent="0.2">
      <c r="B68" s="10"/>
      <c r="M68" s="139"/>
    </row>
    <row r="69" spans="1:13" x14ac:dyDescent="0.2">
      <c r="M69" s="139"/>
    </row>
    <row r="70" spans="1:13" x14ac:dyDescent="0.2">
      <c r="M70" s="139"/>
    </row>
    <row r="71" spans="1:13" x14ac:dyDescent="0.2">
      <c r="M71" s="139"/>
    </row>
    <row r="72" spans="1:13" x14ac:dyDescent="0.2">
      <c r="M72" s="139"/>
    </row>
    <row r="73" spans="1:13" x14ac:dyDescent="0.2">
      <c r="M73" s="139"/>
    </row>
    <row r="74" spans="1:13" x14ac:dyDescent="0.2">
      <c r="M74" s="139"/>
    </row>
    <row r="75" spans="1:13" x14ac:dyDescent="0.2">
      <c r="M75" s="139"/>
    </row>
    <row r="76" spans="1:13" x14ac:dyDescent="0.2">
      <c r="M76" s="139"/>
    </row>
    <row r="77" spans="1:13" x14ac:dyDescent="0.2">
      <c r="M77" s="139"/>
    </row>
    <row r="78" spans="1:13" x14ac:dyDescent="0.2">
      <c r="M78" s="139"/>
    </row>
    <row r="79" spans="1:13" x14ac:dyDescent="0.2">
      <c r="M79" s="139"/>
    </row>
    <row r="80" spans="1:13" x14ac:dyDescent="0.2">
      <c r="M80" s="139"/>
    </row>
    <row r="81" spans="13:13" x14ac:dyDescent="0.2">
      <c r="M81" s="139"/>
    </row>
    <row r="82" spans="13:13" x14ac:dyDescent="0.2">
      <c r="M82" s="139"/>
    </row>
    <row r="83" spans="13:13" x14ac:dyDescent="0.2">
      <c r="M83" s="139"/>
    </row>
    <row r="84" spans="13:13" x14ac:dyDescent="0.2">
      <c r="M84" s="139"/>
    </row>
    <row r="85" spans="13:13" x14ac:dyDescent="0.2">
      <c r="M85" s="139"/>
    </row>
    <row r="86" spans="13:13" x14ac:dyDescent="0.2">
      <c r="M86" s="139"/>
    </row>
    <row r="87" spans="13:13" x14ac:dyDescent="0.2">
      <c r="M87" s="139"/>
    </row>
    <row r="88" spans="13:13" x14ac:dyDescent="0.2">
      <c r="M88" s="139"/>
    </row>
    <row r="89" spans="13:13" x14ac:dyDescent="0.2">
      <c r="M89" s="139"/>
    </row>
    <row r="90" spans="13:13" x14ac:dyDescent="0.2">
      <c r="M90" s="139"/>
    </row>
    <row r="91" spans="13:13" x14ac:dyDescent="0.2">
      <c r="M91" s="139"/>
    </row>
    <row r="92" spans="13:13" x14ac:dyDescent="0.2">
      <c r="M92" s="139"/>
    </row>
    <row r="93" spans="13:13" x14ac:dyDescent="0.2">
      <c r="M93" s="139"/>
    </row>
    <row r="94" spans="13:13" x14ac:dyDescent="0.2">
      <c r="M94" s="139"/>
    </row>
    <row r="95" spans="13:13" x14ac:dyDescent="0.2">
      <c r="M95" s="139"/>
    </row>
    <row r="96" spans="13:13" x14ac:dyDescent="0.2">
      <c r="M96" s="139"/>
    </row>
    <row r="97" spans="13:13" x14ac:dyDescent="0.2">
      <c r="M97" s="139"/>
    </row>
    <row r="98" spans="13:13" x14ac:dyDescent="0.2">
      <c r="M98" s="139"/>
    </row>
    <row r="99" spans="13:13" x14ac:dyDescent="0.2">
      <c r="M99" s="139"/>
    </row>
    <row r="100" spans="13:13" x14ac:dyDescent="0.2">
      <c r="M100" s="139"/>
    </row>
    <row r="101" spans="13:13" x14ac:dyDescent="0.2">
      <c r="M101" s="139"/>
    </row>
    <row r="102" spans="13:13" x14ac:dyDescent="0.2">
      <c r="M102" s="139"/>
    </row>
    <row r="103" spans="13:13" x14ac:dyDescent="0.2">
      <c r="M103" s="139"/>
    </row>
    <row r="104" spans="13:13" x14ac:dyDescent="0.2">
      <c r="M104" s="139"/>
    </row>
    <row r="105" spans="13:13" x14ac:dyDescent="0.2">
      <c r="M105" s="139"/>
    </row>
    <row r="106" spans="13:13" x14ac:dyDescent="0.2">
      <c r="M106" s="139"/>
    </row>
    <row r="107" spans="13:13" x14ac:dyDescent="0.2">
      <c r="M107" s="139"/>
    </row>
    <row r="108" spans="13:13" x14ac:dyDescent="0.2">
      <c r="M108" s="139"/>
    </row>
    <row r="109" spans="13:13" x14ac:dyDescent="0.2">
      <c r="M109" s="139"/>
    </row>
    <row r="110" spans="13:13" x14ac:dyDescent="0.2">
      <c r="M110" s="139"/>
    </row>
    <row r="111" spans="13:13" x14ac:dyDescent="0.2">
      <c r="M111" s="139"/>
    </row>
    <row r="112" spans="13:13" x14ac:dyDescent="0.2">
      <c r="M112" s="139"/>
    </row>
    <row r="113" spans="13:13" x14ac:dyDescent="0.2">
      <c r="M113" s="139"/>
    </row>
    <row r="114" spans="13:13" x14ac:dyDescent="0.2">
      <c r="M114" s="139"/>
    </row>
    <row r="115" spans="13:13" x14ac:dyDescent="0.2">
      <c r="M115" s="139"/>
    </row>
    <row r="116" spans="13:13" x14ac:dyDescent="0.2">
      <c r="M116" s="139"/>
    </row>
    <row r="117" spans="13:13" x14ac:dyDescent="0.2">
      <c r="M117" s="139"/>
    </row>
    <row r="118" spans="13:13" x14ac:dyDescent="0.2">
      <c r="M118" s="139"/>
    </row>
    <row r="119" spans="13:13" x14ac:dyDescent="0.2">
      <c r="M119" s="139"/>
    </row>
    <row r="120" spans="13:13" x14ac:dyDescent="0.2">
      <c r="M120" s="139"/>
    </row>
    <row r="121" spans="13:13" x14ac:dyDescent="0.2">
      <c r="M121" s="139"/>
    </row>
    <row r="122" spans="13:13" x14ac:dyDescent="0.2">
      <c r="M122" s="139"/>
    </row>
    <row r="123" spans="13:13" x14ac:dyDescent="0.2">
      <c r="M123" s="139"/>
    </row>
    <row r="124" spans="13:13" x14ac:dyDescent="0.2">
      <c r="M124" s="139"/>
    </row>
    <row r="125" spans="13:13" x14ac:dyDescent="0.2">
      <c r="M125" s="139"/>
    </row>
    <row r="126" spans="13:13" x14ac:dyDescent="0.2">
      <c r="M126" s="139"/>
    </row>
    <row r="127" spans="13:13" x14ac:dyDescent="0.2">
      <c r="M127" s="139"/>
    </row>
    <row r="128" spans="13:13" x14ac:dyDescent="0.2">
      <c r="M128" s="139"/>
    </row>
    <row r="129" spans="13:13" x14ac:dyDescent="0.2">
      <c r="M129" s="139"/>
    </row>
    <row r="130" spans="13:13" x14ac:dyDescent="0.2">
      <c r="M130" s="139"/>
    </row>
    <row r="131" spans="13:13" x14ac:dyDescent="0.2">
      <c r="M131" s="139"/>
    </row>
    <row r="132" spans="13:13" x14ac:dyDescent="0.2">
      <c r="M132" s="139"/>
    </row>
    <row r="133" spans="13:13" x14ac:dyDescent="0.2">
      <c r="M133" s="139"/>
    </row>
    <row r="134" spans="13:13" x14ac:dyDescent="0.2">
      <c r="M134" s="139"/>
    </row>
    <row r="135" spans="13:13" x14ac:dyDescent="0.2">
      <c r="M135" s="139"/>
    </row>
    <row r="136" spans="13:13" x14ac:dyDescent="0.2">
      <c r="M136" s="139"/>
    </row>
    <row r="137" spans="13:13" x14ac:dyDescent="0.2">
      <c r="M137" s="139"/>
    </row>
    <row r="138" spans="13:13" x14ac:dyDescent="0.2">
      <c r="M138" s="139"/>
    </row>
    <row r="139" spans="13:13" x14ac:dyDescent="0.2">
      <c r="M139" s="139"/>
    </row>
    <row r="140" spans="13:13" x14ac:dyDescent="0.2">
      <c r="M140" s="139"/>
    </row>
    <row r="141" spans="13:13" x14ac:dyDescent="0.2">
      <c r="M141" s="139"/>
    </row>
    <row r="142" spans="13:13" x14ac:dyDescent="0.2">
      <c r="M142" s="139"/>
    </row>
    <row r="143" spans="13:13" x14ac:dyDescent="0.2">
      <c r="M143" s="139"/>
    </row>
    <row r="144" spans="13:13" x14ac:dyDescent="0.2">
      <c r="M144" s="139"/>
    </row>
    <row r="145" spans="13:13" x14ac:dyDescent="0.2">
      <c r="M145" s="139"/>
    </row>
    <row r="146" spans="13:13" x14ac:dyDescent="0.2">
      <c r="M146" s="139"/>
    </row>
    <row r="147" spans="13:13" x14ac:dyDescent="0.2">
      <c r="M147" s="139"/>
    </row>
    <row r="148" spans="13:13" x14ac:dyDescent="0.2">
      <c r="M148" s="139"/>
    </row>
    <row r="149" spans="13:13" x14ac:dyDescent="0.2">
      <c r="M149" s="139"/>
    </row>
    <row r="150" spans="13:13" x14ac:dyDescent="0.2">
      <c r="M150" s="139"/>
    </row>
    <row r="151" spans="13:13" x14ac:dyDescent="0.2">
      <c r="M151" s="139"/>
    </row>
    <row r="152" spans="13:13" x14ac:dyDescent="0.2">
      <c r="M152" s="139"/>
    </row>
    <row r="153" spans="13:13" x14ac:dyDescent="0.2">
      <c r="M153" s="139"/>
    </row>
    <row r="154" spans="13:13" x14ac:dyDescent="0.2">
      <c r="M154" s="139"/>
    </row>
    <row r="155" spans="13:13" x14ac:dyDescent="0.2">
      <c r="M155" s="139"/>
    </row>
    <row r="156" spans="13:13" x14ac:dyDescent="0.2">
      <c r="M156" s="139"/>
    </row>
    <row r="157" spans="13:13" x14ac:dyDescent="0.2">
      <c r="M157" s="139"/>
    </row>
    <row r="158" spans="13:13" x14ac:dyDescent="0.2">
      <c r="M158" s="139"/>
    </row>
    <row r="159" spans="13:13" x14ac:dyDescent="0.2">
      <c r="M159" s="139"/>
    </row>
    <row r="160" spans="13:13" x14ac:dyDescent="0.2">
      <c r="M160" s="139"/>
    </row>
    <row r="161" spans="13:13" x14ac:dyDescent="0.2">
      <c r="M161" s="139"/>
    </row>
    <row r="162" spans="13:13" x14ac:dyDescent="0.2">
      <c r="M162" s="139"/>
    </row>
    <row r="163" spans="13:13" x14ac:dyDescent="0.2">
      <c r="M163" s="139"/>
    </row>
    <row r="164" spans="13:13" x14ac:dyDescent="0.2">
      <c r="M164" s="139"/>
    </row>
    <row r="165" spans="13:13" x14ac:dyDescent="0.2">
      <c r="M165" s="139"/>
    </row>
    <row r="166" spans="13:13" x14ac:dyDescent="0.2">
      <c r="M166" s="139"/>
    </row>
    <row r="167" spans="13:13" x14ac:dyDescent="0.2">
      <c r="M167" s="139"/>
    </row>
    <row r="168" spans="13:13" x14ac:dyDescent="0.2">
      <c r="M168" s="139"/>
    </row>
    <row r="169" spans="13:13" x14ac:dyDescent="0.2">
      <c r="M169" s="139"/>
    </row>
    <row r="170" spans="13:13" x14ac:dyDescent="0.2">
      <c r="M170" s="139"/>
    </row>
    <row r="171" spans="13:13" x14ac:dyDescent="0.2">
      <c r="M171" s="139"/>
    </row>
    <row r="172" spans="13:13" x14ac:dyDescent="0.2">
      <c r="M172" s="139"/>
    </row>
    <row r="173" spans="13:13" x14ac:dyDescent="0.2">
      <c r="M173" s="139"/>
    </row>
    <row r="174" spans="13:13" x14ac:dyDescent="0.2">
      <c r="M174" s="139"/>
    </row>
    <row r="175" spans="13:13" x14ac:dyDescent="0.2">
      <c r="M175" s="139"/>
    </row>
    <row r="176" spans="13:13" x14ac:dyDescent="0.2">
      <c r="M176" s="139"/>
    </row>
    <row r="177" spans="13:13" x14ac:dyDescent="0.2">
      <c r="M177" s="139"/>
    </row>
    <row r="178" spans="13:13" x14ac:dyDescent="0.2">
      <c r="M178" s="139"/>
    </row>
    <row r="179" spans="13:13" x14ac:dyDescent="0.2">
      <c r="M179" s="139"/>
    </row>
    <row r="180" spans="13:13" x14ac:dyDescent="0.2">
      <c r="M180" s="139"/>
    </row>
    <row r="181" spans="13:13" x14ac:dyDescent="0.2">
      <c r="M181" s="139"/>
    </row>
    <row r="182" spans="13:13" x14ac:dyDescent="0.2">
      <c r="M182" s="139"/>
    </row>
    <row r="183" spans="13:13" x14ac:dyDescent="0.2">
      <c r="M183" s="139"/>
    </row>
    <row r="184" spans="13:13" x14ac:dyDescent="0.2">
      <c r="M184" s="139"/>
    </row>
    <row r="185" spans="13:13" x14ac:dyDescent="0.2">
      <c r="M185" s="139"/>
    </row>
    <row r="186" spans="13:13" x14ac:dyDescent="0.2">
      <c r="M186" s="139"/>
    </row>
    <row r="187" spans="13:13" x14ac:dyDescent="0.2">
      <c r="M187" s="139"/>
    </row>
    <row r="188" spans="13:13" x14ac:dyDescent="0.2">
      <c r="M188" s="139"/>
    </row>
    <row r="189" spans="13:13" x14ac:dyDescent="0.2">
      <c r="M189" s="139"/>
    </row>
    <row r="190" spans="13:13" x14ac:dyDescent="0.2">
      <c r="M190" s="139"/>
    </row>
    <row r="191" spans="13:13" x14ac:dyDescent="0.2">
      <c r="M191" s="139"/>
    </row>
    <row r="192" spans="13:13" x14ac:dyDescent="0.2">
      <c r="M192" s="139"/>
    </row>
    <row r="193" spans="13:13" x14ac:dyDescent="0.2">
      <c r="M193" s="139"/>
    </row>
    <row r="194" spans="13:13" x14ac:dyDescent="0.2">
      <c r="M194" s="139"/>
    </row>
    <row r="195" spans="13:13" x14ac:dyDescent="0.2">
      <c r="M195" s="139"/>
    </row>
    <row r="196" spans="13:13" x14ac:dyDescent="0.2">
      <c r="M196" s="139"/>
    </row>
    <row r="197" spans="13:13" x14ac:dyDescent="0.2">
      <c r="M197" s="139"/>
    </row>
    <row r="198" spans="13:13" x14ac:dyDescent="0.2">
      <c r="M198" s="139"/>
    </row>
    <row r="199" spans="13:13" x14ac:dyDescent="0.2">
      <c r="M199" s="139"/>
    </row>
    <row r="200" spans="13:13" x14ac:dyDescent="0.2">
      <c r="M200" s="139"/>
    </row>
    <row r="201" spans="13:13" x14ac:dyDescent="0.2">
      <c r="M201" s="139"/>
    </row>
    <row r="202" spans="13:13" x14ac:dyDescent="0.2">
      <c r="M202" s="139"/>
    </row>
    <row r="203" spans="13:13" x14ac:dyDescent="0.2">
      <c r="M203" s="139"/>
    </row>
    <row r="204" spans="13:13" x14ac:dyDescent="0.2">
      <c r="M204" s="139"/>
    </row>
    <row r="205" spans="13:13" x14ac:dyDescent="0.2">
      <c r="M205" s="139"/>
    </row>
    <row r="206" spans="13:13" x14ac:dyDescent="0.2">
      <c r="M206" s="139"/>
    </row>
    <row r="207" spans="13:13" x14ac:dyDescent="0.2">
      <c r="M207" s="139"/>
    </row>
    <row r="208" spans="13:13" x14ac:dyDescent="0.2">
      <c r="M208" s="139"/>
    </row>
    <row r="209" spans="13:13" x14ac:dyDescent="0.2">
      <c r="M209" s="139"/>
    </row>
    <row r="210" spans="13:13" x14ac:dyDescent="0.2">
      <c r="M210" s="139"/>
    </row>
    <row r="211" spans="13:13" x14ac:dyDescent="0.2">
      <c r="M211" s="139"/>
    </row>
    <row r="212" spans="13:13" x14ac:dyDescent="0.2">
      <c r="M212" s="139"/>
    </row>
    <row r="213" spans="13:13" x14ac:dyDescent="0.2">
      <c r="M213" s="139"/>
    </row>
    <row r="214" spans="13:13" x14ac:dyDescent="0.2">
      <c r="M214" s="139"/>
    </row>
    <row r="215" spans="13:13" x14ac:dyDescent="0.2">
      <c r="M215" s="139"/>
    </row>
    <row r="216" spans="13:13" x14ac:dyDescent="0.2">
      <c r="M216" s="139"/>
    </row>
    <row r="217" spans="13:13" x14ac:dyDescent="0.2">
      <c r="M217" s="139"/>
    </row>
    <row r="218" spans="13:13" x14ac:dyDescent="0.2">
      <c r="M218" s="139"/>
    </row>
    <row r="219" spans="13:13" x14ac:dyDescent="0.2">
      <c r="M219" s="139"/>
    </row>
    <row r="220" spans="13:13" x14ac:dyDescent="0.2">
      <c r="M220" s="139"/>
    </row>
    <row r="221" spans="13:13" x14ac:dyDescent="0.2">
      <c r="M221" s="139"/>
    </row>
    <row r="222" spans="13:13" x14ac:dyDescent="0.2">
      <c r="M222" s="139"/>
    </row>
    <row r="223" spans="13:13" x14ac:dyDescent="0.2">
      <c r="M223" s="139"/>
    </row>
    <row r="224" spans="13:13" x14ac:dyDescent="0.2">
      <c r="M224" s="139"/>
    </row>
    <row r="225" spans="13:13" x14ac:dyDescent="0.2">
      <c r="M225" s="139"/>
    </row>
    <row r="226" spans="13:13" x14ac:dyDescent="0.2">
      <c r="M226" s="139"/>
    </row>
    <row r="227" spans="13:13" x14ac:dyDescent="0.2">
      <c r="M227" s="139"/>
    </row>
    <row r="228" spans="13:13" x14ac:dyDescent="0.2">
      <c r="M228" s="139"/>
    </row>
    <row r="229" spans="13:13" x14ac:dyDescent="0.2">
      <c r="M229" s="139"/>
    </row>
    <row r="230" spans="13:13" x14ac:dyDescent="0.2">
      <c r="M230" s="139"/>
    </row>
    <row r="231" spans="13:13" x14ac:dyDescent="0.2">
      <c r="M231" s="139"/>
    </row>
    <row r="232" spans="13:13" x14ac:dyDescent="0.2">
      <c r="M232" s="139"/>
    </row>
    <row r="233" spans="13:13" x14ac:dyDescent="0.2">
      <c r="M233" s="139"/>
    </row>
    <row r="234" spans="13:13" x14ac:dyDescent="0.2">
      <c r="M234" s="139"/>
    </row>
    <row r="235" spans="13:13" x14ac:dyDescent="0.2">
      <c r="M235" s="139"/>
    </row>
    <row r="236" spans="13:13" x14ac:dyDescent="0.2">
      <c r="M236" s="139"/>
    </row>
    <row r="237" spans="13:13" x14ac:dyDescent="0.2">
      <c r="M237" s="139"/>
    </row>
    <row r="238" spans="13:13" x14ac:dyDescent="0.2">
      <c r="M238" s="139"/>
    </row>
    <row r="239" spans="13:13" x14ac:dyDescent="0.2">
      <c r="M239" s="139"/>
    </row>
    <row r="240" spans="13:13" x14ac:dyDescent="0.2">
      <c r="M240" s="139"/>
    </row>
    <row r="241" spans="13:13" x14ac:dyDescent="0.2">
      <c r="M241" s="139"/>
    </row>
    <row r="242" spans="13:13" x14ac:dyDescent="0.2">
      <c r="M242" s="139"/>
    </row>
    <row r="243" spans="13:13" x14ac:dyDescent="0.2">
      <c r="M243" s="139"/>
    </row>
    <row r="244" spans="13:13" x14ac:dyDescent="0.2">
      <c r="M244" s="139"/>
    </row>
    <row r="245" spans="13:13" x14ac:dyDescent="0.2">
      <c r="M245" s="139"/>
    </row>
    <row r="246" spans="13:13" x14ac:dyDescent="0.2">
      <c r="M246" s="139"/>
    </row>
    <row r="247" spans="13:13" x14ac:dyDescent="0.2">
      <c r="M247" s="139"/>
    </row>
    <row r="248" spans="13:13" x14ac:dyDescent="0.2">
      <c r="M248" s="139"/>
    </row>
    <row r="249" spans="13:13" x14ac:dyDescent="0.2">
      <c r="M249" s="139"/>
    </row>
    <row r="250" spans="13:13" x14ac:dyDescent="0.2">
      <c r="M250" s="139"/>
    </row>
    <row r="251" spans="13:13" x14ac:dyDescent="0.2">
      <c r="M251" s="139"/>
    </row>
    <row r="252" spans="13:13" x14ac:dyDescent="0.2">
      <c r="M252" s="139"/>
    </row>
    <row r="253" spans="13:13" x14ac:dyDescent="0.2">
      <c r="M253" s="139"/>
    </row>
  </sheetData>
  <mergeCells count="9">
    <mergeCell ref="B10:M10"/>
    <mergeCell ref="B22:M22"/>
    <mergeCell ref="B45:M45"/>
    <mergeCell ref="B1:M1"/>
    <mergeCell ref="B2:M2"/>
    <mergeCell ref="B3:M3"/>
    <mergeCell ref="B4:M4"/>
    <mergeCell ref="B5:M5"/>
    <mergeCell ref="B6:M6"/>
  </mergeCells>
  <printOptions horizontalCentered="1" verticalCentered="1"/>
  <pageMargins left="0.25" right="0.25" top="0.25" bottom="0.25" header="0.05" footer="0.05"/>
  <pageSetup scale="60" orientation="landscape" r:id="rId1"/>
  <rowBreaks count="1" manualBreakCount="1">
    <brk id="44" max="12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P60"/>
  <sheetViews>
    <sheetView showGridLines="0" zoomScaleNormal="100" zoomScaleSheetLayoutView="85" workbookViewId="0"/>
  </sheetViews>
  <sheetFormatPr defaultRowHeight="12.75" x14ac:dyDescent="0.2"/>
  <cols>
    <col min="1" max="1" width="12.28515625" style="733" bestFit="1" customWidth="1"/>
    <col min="2" max="2" width="17.5703125" style="740" bestFit="1" customWidth="1"/>
    <col min="3" max="3" width="11.28515625" style="740" bestFit="1" customWidth="1"/>
    <col min="4" max="7" width="10.5703125" style="739" bestFit="1" customWidth="1"/>
    <col min="8" max="8" width="13.7109375" style="738" customWidth="1"/>
    <col min="9" max="12" width="10.5703125" style="739" bestFit="1" customWidth="1"/>
    <col min="13" max="253" width="8.85546875" style="734"/>
    <col min="254" max="254" width="14.28515625" style="734" customWidth="1"/>
    <col min="255" max="255" width="18.42578125" style="734" customWidth="1"/>
    <col min="256" max="256" width="13.5703125" style="734" bestFit="1" customWidth="1"/>
    <col min="257" max="257" width="13.5703125" style="734" customWidth="1"/>
    <col min="258" max="258" width="10.85546875" style="734" customWidth="1"/>
    <col min="259" max="259" width="13.7109375" style="734" customWidth="1"/>
    <col min="260" max="260" width="13.5703125" style="734" customWidth="1"/>
    <col min="261" max="261" width="11.85546875" style="734" customWidth="1"/>
    <col min="262" max="262" width="12" style="734" customWidth="1"/>
    <col min="263" max="264" width="13" style="734" customWidth="1"/>
    <col min="265" max="265" width="14.140625" style="734" customWidth="1"/>
    <col min="266" max="266" width="12" style="734" customWidth="1"/>
    <col min="267" max="509" width="8.85546875" style="734"/>
    <col min="510" max="510" width="14.28515625" style="734" customWidth="1"/>
    <col min="511" max="511" width="18.42578125" style="734" customWidth="1"/>
    <col min="512" max="512" width="13.5703125" style="734" bestFit="1" customWidth="1"/>
    <col min="513" max="513" width="13.5703125" style="734" customWidth="1"/>
    <col min="514" max="514" width="10.85546875" style="734" customWidth="1"/>
    <col min="515" max="515" width="13.7109375" style="734" customWidth="1"/>
    <col min="516" max="516" width="13.5703125" style="734" customWidth="1"/>
    <col min="517" max="517" width="11.85546875" style="734" customWidth="1"/>
    <col min="518" max="518" width="12" style="734" customWidth="1"/>
    <col min="519" max="520" width="13" style="734" customWidth="1"/>
    <col min="521" max="521" width="14.140625" style="734" customWidth="1"/>
    <col min="522" max="522" width="12" style="734" customWidth="1"/>
    <col min="523" max="765" width="8.85546875" style="734"/>
    <col min="766" max="766" width="14.28515625" style="734" customWidth="1"/>
    <col min="767" max="767" width="18.42578125" style="734" customWidth="1"/>
    <col min="768" max="768" width="13.5703125" style="734" bestFit="1" customWidth="1"/>
    <col min="769" max="769" width="13.5703125" style="734" customWidth="1"/>
    <col min="770" max="770" width="10.85546875" style="734" customWidth="1"/>
    <col min="771" max="771" width="13.7109375" style="734" customWidth="1"/>
    <col min="772" max="772" width="13.5703125" style="734" customWidth="1"/>
    <col min="773" max="773" width="11.85546875" style="734" customWidth="1"/>
    <col min="774" max="774" width="12" style="734" customWidth="1"/>
    <col min="775" max="776" width="13" style="734" customWidth="1"/>
    <col min="777" max="777" width="14.140625" style="734" customWidth="1"/>
    <col min="778" max="778" width="12" style="734" customWidth="1"/>
    <col min="779" max="1021" width="8.85546875" style="734"/>
    <col min="1022" max="1022" width="14.28515625" style="734" customWidth="1"/>
    <col min="1023" max="1023" width="18.42578125" style="734" customWidth="1"/>
    <col min="1024" max="1024" width="13.5703125" style="734" bestFit="1" customWidth="1"/>
    <col min="1025" max="1025" width="13.5703125" style="734" customWidth="1"/>
    <col min="1026" max="1026" width="10.85546875" style="734" customWidth="1"/>
    <col min="1027" max="1027" width="13.7109375" style="734" customWidth="1"/>
    <col min="1028" max="1028" width="13.5703125" style="734" customWidth="1"/>
    <col min="1029" max="1029" width="11.85546875" style="734" customWidth="1"/>
    <col min="1030" max="1030" width="12" style="734" customWidth="1"/>
    <col min="1031" max="1032" width="13" style="734" customWidth="1"/>
    <col min="1033" max="1033" width="14.140625" style="734" customWidth="1"/>
    <col min="1034" max="1034" width="12" style="734" customWidth="1"/>
    <col min="1035" max="1277" width="8.85546875" style="734"/>
    <col min="1278" max="1278" width="14.28515625" style="734" customWidth="1"/>
    <col min="1279" max="1279" width="18.42578125" style="734" customWidth="1"/>
    <col min="1280" max="1280" width="13.5703125" style="734" bestFit="1" customWidth="1"/>
    <col min="1281" max="1281" width="13.5703125" style="734" customWidth="1"/>
    <col min="1282" max="1282" width="10.85546875" style="734" customWidth="1"/>
    <col min="1283" max="1283" width="13.7109375" style="734" customWidth="1"/>
    <col min="1284" max="1284" width="13.5703125" style="734" customWidth="1"/>
    <col min="1285" max="1285" width="11.85546875" style="734" customWidth="1"/>
    <col min="1286" max="1286" width="12" style="734" customWidth="1"/>
    <col min="1287" max="1288" width="13" style="734" customWidth="1"/>
    <col min="1289" max="1289" width="14.140625" style="734" customWidth="1"/>
    <col min="1290" max="1290" width="12" style="734" customWidth="1"/>
    <col min="1291" max="1533" width="8.85546875" style="734"/>
    <col min="1534" max="1534" width="14.28515625" style="734" customWidth="1"/>
    <col min="1535" max="1535" width="18.42578125" style="734" customWidth="1"/>
    <col min="1536" max="1536" width="13.5703125" style="734" bestFit="1" customWidth="1"/>
    <col min="1537" max="1537" width="13.5703125" style="734" customWidth="1"/>
    <col min="1538" max="1538" width="10.85546875" style="734" customWidth="1"/>
    <col min="1539" max="1539" width="13.7109375" style="734" customWidth="1"/>
    <col min="1540" max="1540" width="13.5703125" style="734" customWidth="1"/>
    <col min="1541" max="1541" width="11.85546875" style="734" customWidth="1"/>
    <col min="1542" max="1542" width="12" style="734" customWidth="1"/>
    <col min="1543" max="1544" width="13" style="734" customWidth="1"/>
    <col min="1545" max="1545" width="14.140625" style="734" customWidth="1"/>
    <col min="1546" max="1546" width="12" style="734" customWidth="1"/>
    <col min="1547" max="1789" width="8.85546875" style="734"/>
    <col min="1790" max="1790" width="14.28515625" style="734" customWidth="1"/>
    <col min="1791" max="1791" width="18.42578125" style="734" customWidth="1"/>
    <col min="1792" max="1792" width="13.5703125" style="734" bestFit="1" customWidth="1"/>
    <col min="1793" max="1793" width="13.5703125" style="734" customWidth="1"/>
    <col min="1794" max="1794" width="10.85546875" style="734" customWidth="1"/>
    <col min="1795" max="1795" width="13.7109375" style="734" customWidth="1"/>
    <col min="1796" max="1796" width="13.5703125" style="734" customWidth="1"/>
    <col min="1797" max="1797" width="11.85546875" style="734" customWidth="1"/>
    <col min="1798" max="1798" width="12" style="734" customWidth="1"/>
    <col min="1799" max="1800" width="13" style="734" customWidth="1"/>
    <col min="1801" max="1801" width="14.140625" style="734" customWidth="1"/>
    <col min="1802" max="1802" width="12" style="734" customWidth="1"/>
    <col min="1803" max="2045" width="8.85546875" style="734"/>
    <col min="2046" max="2046" width="14.28515625" style="734" customWidth="1"/>
    <col min="2047" max="2047" width="18.42578125" style="734" customWidth="1"/>
    <col min="2048" max="2048" width="13.5703125" style="734" bestFit="1" customWidth="1"/>
    <col min="2049" max="2049" width="13.5703125" style="734" customWidth="1"/>
    <col min="2050" max="2050" width="10.85546875" style="734" customWidth="1"/>
    <col min="2051" max="2051" width="13.7109375" style="734" customWidth="1"/>
    <col min="2052" max="2052" width="13.5703125" style="734" customWidth="1"/>
    <col min="2053" max="2053" width="11.85546875" style="734" customWidth="1"/>
    <col min="2054" max="2054" width="12" style="734" customWidth="1"/>
    <col min="2055" max="2056" width="13" style="734" customWidth="1"/>
    <col min="2057" max="2057" width="14.140625" style="734" customWidth="1"/>
    <col min="2058" max="2058" width="12" style="734" customWidth="1"/>
    <col min="2059" max="2301" width="8.85546875" style="734"/>
    <col min="2302" max="2302" width="14.28515625" style="734" customWidth="1"/>
    <col min="2303" max="2303" width="18.42578125" style="734" customWidth="1"/>
    <col min="2304" max="2304" width="13.5703125" style="734" bestFit="1" customWidth="1"/>
    <col min="2305" max="2305" width="13.5703125" style="734" customWidth="1"/>
    <col min="2306" max="2306" width="10.85546875" style="734" customWidth="1"/>
    <col min="2307" max="2307" width="13.7109375" style="734" customWidth="1"/>
    <col min="2308" max="2308" width="13.5703125" style="734" customWidth="1"/>
    <col min="2309" max="2309" width="11.85546875" style="734" customWidth="1"/>
    <col min="2310" max="2310" width="12" style="734" customWidth="1"/>
    <col min="2311" max="2312" width="13" style="734" customWidth="1"/>
    <col min="2313" max="2313" width="14.140625" style="734" customWidth="1"/>
    <col min="2314" max="2314" width="12" style="734" customWidth="1"/>
    <col min="2315" max="2557" width="8.85546875" style="734"/>
    <col min="2558" max="2558" width="14.28515625" style="734" customWidth="1"/>
    <col min="2559" max="2559" width="18.42578125" style="734" customWidth="1"/>
    <col min="2560" max="2560" width="13.5703125" style="734" bestFit="1" customWidth="1"/>
    <col min="2561" max="2561" width="13.5703125" style="734" customWidth="1"/>
    <col min="2562" max="2562" width="10.85546875" style="734" customWidth="1"/>
    <col min="2563" max="2563" width="13.7109375" style="734" customWidth="1"/>
    <col min="2564" max="2564" width="13.5703125" style="734" customWidth="1"/>
    <col min="2565" max="2565" width="11.85546875" style="734" customWidth="1"/>
    <col min="2566" max="2566" width="12" style="734" customWidth="1"/>
    <col min="2567" max="2568" width="13" style="734" customWidth="1"/>
    <col min="2569" max="2569" width="14.140625" style="734" customWidth="1"/>
    <col min="2570" max="2570" width="12" style="734" customWidth="1"/>
    <col min="2571" max="2813" width="8.85546875" style="734"/>
    <col min="2814" max="2814" width="14.28515625" style="734" customWidth="1"/>
    <col min="2815" max="2815" width="18.42578125" style="734" customWidth="1"/>
    <col min="2816" max="2816" width="13.5703125" style="734" bestFit="1" customWidth="1"/>
    <col min="2817" max="2817" width="13.5703125" style="734" customWidth="1"/>
    <col min="2818" max="2818" width="10.85546875" style="734" customWidth="1"/>
    <col min="2819" max="2819" width="13.7109375" style="734" customWidth="1"/>
    <col min="2820" max="2820" width="13.5703125" style="734" customWidth="1"/>
    <col min="2821" max="2821" width="11.85546875" style="734" customWidth="1"/>
    <col min="2822" max="2822" width="12" style="734" customWidth="1"/>
    <col min="2823" max="2824" width="13" style="734" customWidth="1"/>
    <col min="2825" max="2825" width="14.140625" style="734" customWidth="1"/>
    <col min="2826" max="2826" width="12" style="734" customWidth="1"/>
    <col min="2827" max="3069" width="8.85546875" style="734"/>
    <col min="3070" max="3070" width="14.28515625" style="734" customWidth="1"/>
    <col min="3071" max="3071" width="18.42578125" style="734" customWidth="1"/>
    <col min="3072" max="3072" width="13.5703125" style="734" bestFit="1" customWidth="1"/>
    <col min="3073" max="3073" width="13.5703125" style="734" customWidth="1"/>
    <col min="3074" max="3074" width="10.85546875" style="734" customWidth="1"/>
    <col min="3075" max="3075" width="13.7109375" style="734" customWidth="1"/>
    <col min="3076" max="3076" width="13.5703125" style="734" customWidth="1"/>
    <col min="3077" max="3077" width="11.85546875" style="734" customWidth="1"/>
    <col min="3078" max="3078" width="12" style="734" customWidth="1"/>
    <col min="3079" max="3080" width="13" style="734" customWidth="1"/>
    <col min="3081" max="3081" width="14.140625" style="734" customWidth="1"/>
    <col min="3082" max="3082" width="12" style="734" customWidth="1"/>
    <col min="3083" max="3325" width="8.85546875" style="734"/>
    <col min="3326" max="3326" width="14.28515625" style="734" customWidth="1"/>
    <col min="3327" max="3327" width="18.42578125" style="734" customWidth="1"/>
    <col min="3328" max="3328" width="13.5703125" style="734" bestFit="1" customWidth="1"/>
    <col min="3329" max="3329" width="13.5703125" style="734" customWidth="1"/>
    <col min="3330" max="3330" width="10.85546875" style="734" customWidth="1"/>
    <col min="3331" max="3331" width="13.7109375" style="734" customWidth="1"/>
    <col min="3332" max="3332" width="13.5703125" style="734" customWidth="1"/>
    <col min="3333" max="3333" width="11.85546875" style="734" customWidth="1"/>
    <col min="3334" max="3334" width="12" style="734" customWidth="1"/>
    <col min="3335" max="3336" width="13" style="734" customWidth="1"/>
    <col min="3337" max="3337" width="14.140625" style="734" customWidth="1"/>
    <col min="3338" max="3338" width="12" style="734" customWidth="1"/>
    <col min="3339" max="3581" width="8.85546875" style="734"/>
    <col min="3582" max="3582" width="14.28515625" style="734" customWidth="1"/>
    <col min="3583" max="3583" width="18.42578125" style="734" customWidth="1"/>
    <col min="3584" max="3584" width="13.5703125" style="734" bestFit="1" customWidth="1"/>
    <col min="3585" max="3585" width="13.5703125" style="734" customWidth="1"/>
    <col min="3586" max="3586" width="10.85546875" style="734" customWidth="1"/>
    <col min="3587" max="3587" width="13.7109375" style="734" customWidth="1"/>
    <col min="3588" max="3588" width="13.5703125" style="734" customWidth="1"/>
    <col min="3589" max="3589" width="11.85546875" style="734" customWidth="1"/>
    <col min="3590" max="3590" width="12" style="734" customWidth="1"/>
    <col min="3591" max="3592" width="13" style="734" customWidth="1"/>
    <col min="3593" max="3593" width="14.140625" style="734" customWidth="1"/>
    <col min="3594" max="3594" width="12" style="734" customWidth="1"/>
    <col min="3595" max="3837" width="8.85546875" style="734"/>
    <col min="3838" max="3838" width="14.28515625" style="734" customWidth="1"/>
    <col min="3839" max="3839" width="18.42578125" style="734" customWidth="1"/>
    <col min="3840" max="3840" width="13.5703125" style="734" bestFit="1" customWidth="1"/>
    <col min="3841" max="3841" width="13.5703125" style="734" customWidth="1"/>
    <col min="3842" max="3842" width="10.85546875" style="734" customWidth="1"/>
    <col min="3843" max="3843" width="13.7109375" style="734" customWidth="1"/>
    <col min="3844" max="3844" width="13.5703125" style="734" customWidth="1"/>
    <col min="3845" max="3845" width="11.85546875" style="734" customWidth="1"/>
    <col min="3846" max="3846" width="12" style="734" customWidth="1"/>
    <col min="3847" max="3848" width="13" style="734" customWidth="1"/>
    <col min="3849" max="3849" width="14.140625" style="734" customWidth="1"/>
    <col min="3850" max="3850" width="12" style="734" customWidth="1"/>
    <col min="3851" max="4093" width="8.85546875" style="734"/>
    <col min="4094" max="4094" width="14.28515625" style="734" customWidth="1"/>
    <col min="4095" max="4095" width="18.42578125" style="734" customWidth="1"/>
    <col min="4096" max="4096" width="13.5703125" style="734" bestFit="1" customWidth="1"/>
    <col min="4097" max="4097" width="13.5703125" style="734" customWidth="1"/>
    <col min="4098" max="4098" width="10.85546875" style="734" customWidth="1"/>
    <col min="4099" max="4099" width="13.7109375" style="734" customWidth="1"/>
    <col min="4100" max="4100" width="13.5703125" style="734" customWidth="1"/>
    <col min="4101" max="4101" width="11.85546875" style="734" customWidth="1"/>
    <col min="4102" max="4102" width="12" style="734" customWidth="1"/>
    <col min="4103" max="4104" width="13" style="734" customWidth="1"/>
    <col min="4105" max="4105" width="14.140625" style="734" customWidth="1"/>
    <col min="4106" max="4106" width="12" style="734" customWidth="1"/>
    <col min="4107" max="4349" width="8.85546875" style="734"/>
    <col min="4350" max="4350" width="14.28515625" style="734" customWidth="1"/>
    <col min="4351" max="4351" width="18.42578125" style="734" customWidth="1"/>
    <col min="4352" max="4352" width="13.5703125" style="734" bestFit="1" customWidth="1"/>
    <col min="4353" max="4353" width="13.5703125" style="734" customWidth="1"/>
    <col min="4354" max="4354" width="10.85546875" style="734" customWidth="1"/>
    <col min="4355" max="4355" width="13.7109375" style="734" customWidth="1"/>
    <col min="4356" max="4356" width="13.5703125" style="734" customWidth="1"/>
    <col min="4357" max="4357" width="11.85546875" style="734" customWidth="1"/>
    <col min="4358" max="4358" width="12" style="734" customWidth="1"/>
    <col min="4359" max="4360" width="13" style="734" customWidth="1"/>
    <col min="4361" max="4361" width="14.140625" style="734" customWidth="1"/>
    <col min="4362" max="4362" width="12" style="734" customWidth="1"/>
    <col min="4363" max="4605" width="8.85546875" style="734"/>
    <col min="4606" max="4606" width="14.28515625" style="734" customWidth="1"/>
    <col min="4607" max="4607" width="18.42578125" style="734" customWidth="1"/>
    <col min="4608" max="4608" width="13.5703125" style="734" bestFit="1" customWidth="1"/>
    <col min="4609" max="4609" width="13.5703125" style="734" customWidth="1"/>
    <col min="4610" max="4610" width="10.85546875" style="734" customWidth="1"/>
    <col min="4611" max="4611" width="13.7109375" style="734" customWidth="1"/>
    <col min="4612" max="4612" width="13.5703125" style="734" customWidth="1"/>
    <col min="4613" max="4613" width="11.85546875" style="734" customWidth="1"/>
    <col min="4614" max="4614" width="12" style="734" customWidth="1"/>
    <col min="4615" max="4616" width="13" style="734" customWidth="1"/>
    <col min="4617" max="4617" width="14.140625" style="734" customWidth="1"/>
    <col min="4618" max="4618" width="12" style="734" customWidth="1"/>
    <col min="4619" max="4861" width="8.85546875" style="734"/>
    <col min="4862" max="4862" width="14.28515625" style="734" customWidth="1"/>
    <col min="4863" max="4863" width="18.42578125" style="734" customWidth="1"/>
    <col min="4864" max="4864" width="13.5703125" style="734" bestFit="1" customWidth="1"/>
    <col min="4865" max="4865" width="13.5703125" style="734" customWidth="1"/>
    <col min="4866" max="4866" width="10.85546875" style="734" customWidth="1"/>
    <col min="4867" max="4867" width="13.7109375" style="734" customWidth="1"/>
    <col min="4868" max="4868" width="13.5703125" style="734" customWidth="1"/>
    <col min="4869" max="4869" width="11.85546875" style="734" customWidth="1"/>
    <col min="4870" max="4870" width="12" style="734" customWidth="1"/>
    <col min="4871" max="4872" width="13" style="734" customWidth="1"/>
    <col min="4873" max="4873" width="14.140625" style="734" customWidth="1"/>
    <col min="4874" max="4874" width="12" style="734" customWidth="1"/>
    <col min="4875" max="5117" width="8.85546875" style="734"/>
    <col min="5118" max="5118" width="14.28515625" style="734" customWidth="1"/>
    <col min="5119" max="5119" width="18.42578125" style="734" customWidth="1"/>
    <col min="5120" max="5120" width="13.5703125" style="734" bestFit="1" customWidth="1"/>
    <col min="5121" max="5121" width="13.5703125" style="734" customWidth="1"/>
    <col min="5122" max="5122" width="10.85546875" style="734" customWidth="1"/>
    <col min="5123" max="5123" width="13.7109375" style="734" customWidth="1"/>
    <col min="5124" max="5124" width="13.5703125" style="734" customWidth="1"/>
    <col min="5125" max="5125" width="11.85546875" style="734" customWidth="1"/>
    <col min="5126" max="5126" width="12" style="734" customWidth="1"/>
    <col min="5127" max="5128" width="13" style="734" customWidth="1"/>
    <col min="5129" max="5129" width="14.140625" style="734" customWidth="1"/>
    <col min="5130" max="5130" width="12" style="734" customWidth="1"/>
    <col min="5131" max="5373" width="8.85546875" style="734"/>
    <col min="5374" max="5374" width="14.28515625" style="734" customWidth="1"/>
    <col min="5375" max="5375" width="18.42578125" style="734" customWidth="1"/>
    <col min="5376" max="5376" width="13.5703125" style="734" bestFit="1" customWidth="1"/>
    <col min="5377" max="5377" width="13.5703125" style="734" customWidth="1"/>
    <col min="5378" max="5378" width="10.85546875" style="734" customWidth="1"/>
    <col min="5379" max="5379" width="13.7109375" style="734" customWidth="1"/>
    <col min="5380" max="5380" width="13.5703125" style="734" customWidth="1"/>
    <col min="5381" max="5381" width="11.85546875" style="734" customWidth="1"/>
    <col min="5382" max="5382" width="12" style="734" customWidth="1"/>
    <col min="5383" max="5384" width="13" style="734" customWidth="1"/>
    <col min="5385" max="5385" width="14.140625" style="734" customWidth="1"/>
    <col min="5386" max="5386" width="12" style="734" customWidth="1"/>
    <col min="5387" max="5629" width="8.85546875" style="734"/>
    <col min="5630" max="5630" width="14.28515625" style="734" customWidth="1"/>
    <col min="5631" max="5631" width="18.42578125" style="734" customWidth="1"/>
    <col min="5632" max="5632" width="13.5703125" style="734" bestFit="1" customWidth="1"/>
    <col min="5633" max="5633" width="13.5703125" style="734" customWidth="1"/>
    <col min="5634" max="5634" width="10.85546875" style="734" customWidth="1"/>
    <col min="5635" max="5635" width="13.7109375" style="734" customWidth="1"/>
    <col min="5636" max="5636" width="13.5703125" style="734" customWidth="1"/>
    <col min="5637" max="5637" width="11.85546875" style="734" customWidth="1"/>
    <col min="5638" max="5638" width="12" style="734" customWidth="1"/>
    <col min="5639" max="5640" width="13" style="734" customWidth="1"/>
    <col min="5641" max="5641" width="14.140625" style="734" customWidth="1"/>
    <col min="5642" max="5642" width="12" style="734" customWidth="1"/>
    <col min="5643" max="5885" width="8.85546875" style="734"/>
    <col min="5886" max="5886" width="14.28515625" style="734" customWidth="1"/>
    <col min="5887" max="5887" width="18.42578125" style="734" customWidth="1"/>
    <col min="5888" max="5888" width="13.5703125" style="734" bestFit="1" customWidth="1"/>
    <col min="5889" max="5889" width="13.5703125" style="734" customWidth="1"/>
    <col min="5890" max="5890" width="10.85546875" style="734" customWidth="1"/>
    <col min="5891" max="5891" width="13.7109375" style="734" customWidth="1"/>
    <col min="5892" max="5892" width="13.5703125" style="734" customWidth="1"/>
    <col min="5893" max="5893" width="11.85546875" style="734" customWidth="1"/>
    <col min="5894" max="5894" width="12" style="734" customWidth="1"/>
    <col min="5895" max="5896" width="13" style="734" customWidth="1"/>
    <col min="5897" max="5897" width="14.140625" style="734" customWidth="1"/>
    <col min="5898" max="5898" width="12" style="734" customWidth="1"/>
    <col min="5899" max="6141" width="8.85546875" style="734"/>
    <col min="6142" max="6142" width="14.28515625" style="734" customWidth="1"/>
    <col min="6143" max="6143" width="18.42578125" style="734" customWidth="1"/>
    <col min="6144" max="6144" width="13.5703125" style="734" bestFit="1" customWidth="1"/>
    <col min="6145" max="6145" width="13.5703125" style="734" customWidth="1"/>
    <col min="6146" max="6146" width="10.85546875" style="734" customWidth="1"/>
    <col min="6147" max="6147" width="13.7109375" style="734" customWidth="1"/>
    <col min="6148" max="6148" width="13.5703125" style="734" customWidth="1"/>
    <col min="6149" max="6149" width="11.85546875" style="734" customWidth="1"/>
    <col min="6150" max="6150" width="12" style="734" customWidth="1"/>
    <col min="6151" max="6152" width="13" style="734" customWidth="1"/>
    <col min="6153" max="6153" width="14.140625" style="734" customWidth="1"/>
    <col min="6154" max="6154" width="12" style="734" customWidth="1"/>
    <col min="6155" max="6397" width="8.85546875" style="734"/>
    <col min="6398" max="6398" width="14.28515625" style="734" customWidth="1"/>
    <col min="6399" max="6399" width="18.42578125" style="734" customWidth="1"/>
    <col min="6400" max="6400" width="13.5703125" style="734" bestFit="1" customWidth="1"/>
    <col min="6401" max="6401" width="13.5703125" style="734" customWidth="1"/>
    <col min="6402" max="6402" width="10.85546875" style="734" customWidth="1"/>
    <col min="6403" max="6403" width="13.7109375" style="734" customWidth="1"/>
    <col min="6404" max="6404" width="13.5703125" style="734" customWidth="1"/>
    <col min="6405" max="6405" width="11.85546875" style="734" customWidth="1"/>
    <col min="6406" max="6406" width="12" style="734" customWidth="1"/>
    <col min="6407" max="6408" width="13" style="734" customWidth="1"/>
    <col min="6409" max="6409" width="14.140625" style="734" customWidth="1"/>
    <col min="6410" max="6410" width="12" style="734" customWidth="1"/>
    <col min="6411" max="6653" width="8.85546875" style="734"/>
    <col min="6654" max="6654" width="14.28515625" style="734" customWidth="1"/>
    <col min="6655" max="6655" width="18.42578125" style="734" customWidth="1"/>
    <col min="6656" max="6656" width="13.5703125" style="734" bestFit="1" customWidth="1"/>
    <col min="6657" max="6657" width="13.5703125" style="734" customWidth="1"/>
    <col min="6658" max="6658" width="10.85546875" style="734" customWidth="1"/>
    <col min="6659" max="6659" width="13.7109375" style="734" customWidth="1"/>
    <col min="6660" max="6660" width="13.5703125" style="734" customWidth="1"/>
    <col min="6661" max="6661" width="11.85546875" style="734" customWidth="1"/>
    <col min="6662" max="6662" width="12" style="734" customWidth="1"/>
    <col min="6663" max="6664" width="13" style="734" customWidth="1"/>
    <col min="6665" max="6665" width="14.140625" style="734" customWidth="1"/>
    <col min="6666" max="6666" width="12" style="734" customWidth="1"/>
    <col min="6667" max="6909" width="8.85546875" style="734"/>
    <col min="6910" max="6910" width="14.28515625" style="734" customWidth="1"/>
    <col min="6911" max="6911" width="18.42578125" style="734" customWidth="1"/>
    <col min="6912" max="6912" width="13.5703125" style="734" bestFit="1" customWidth="1"/>
    <col min="6913" max="6913" width="13.5703125" style="734" customWidth="1"/>
    <col min="6914" max="6914" width="10.85546875" style="734" customWidth="1"/>
    <col min="6915" max="6915" width="13.7109375" style="734" customWidth="1"/>
    <col min="6916" max="6916" width="13.5703125" style="734" customWidth="1"/>
    <col min="6917" max="6917" width="11.85546875" style="734" customWidth="1"/>
    <col min="6918" max="6918" width="12" style="734" customWidth="1"/>
    <col min="6919" max="6920" width="13" style="734" customWidth="1"/>
    <col min="6921" max="6921" width="14.140625" style="734" customWidth="1"/>
    <col min="6922" max="6922" width="12" style="734" customWidth="1"/>
    <col min="6923" max="7165" width="8.85546875" style="734"/>
    <col min="7166" max="7166" width="14.28515625" style="734" customWidth="1"/>
    <col min="7167" max="7167" width="18.42578125" style="734" customWidth="1"/>
    <col min="7168" max="7168" width="13.5703125" style="734" bestFit="1" customWidth="1"/>
    <col min="7169" max="7169" width="13.5703125" style="734" customWidth="1"/>
    <col min="7170" max="7170" width="10.85546875" style="734" customWidth="1"/>
    <col min="7171" max="7171" width="13.7109375" style="734" customWidth="1"/>
    <col min="7172" max="7172" width="13.5703125" style="734" customWidth="1"/>
    <col min="7173" max="7173" width="11.85546875" style="734" customWidth="1"/>
    <col min="7174" max="7174" width="12" style="734" customWidth="1"/>
    <col min="7175" max="7176" width="13" style="734" customWidth="1"/>
    <col min="7177" max="7177" width="14.140625" style="734" customWidth="1"/>
    <col min="7178" max="7178" width="12" style="734" customWidth="1"/>
    <col min="7179" max="7421" width="8.85546875" style="734"/>
    <col min="7422" max="7422" width="14.28515625" style="734" customWidth="1"/>
    <col min="7423" max="7423" width="18.42578125" style="734" customWidth="1"/>
    <col min="7424" max="7424" width="13.5703125" style="734" bestFit="1" customWidth="1"/>
    <col min="7425" max="7425" width="13.5703125" style="734" customWidth="1"/>
    <col min="7426" max="7426" width="10.85546875" style="734" customWidth="1"/>
    <col min="7427" max="7427" width="13.7109375" style="734" customWidth="1"/>
    <col min="7428" max="7428" width="13.5703125" style="734" customWidth="1"/>
    <col min="7429" max="7429" width="11.85546875" style="734" customWidth="1"/>
    <col min="7430" max="7430" width="12" style="734" customWidth="1"/>
    <col min="7431" max="7432" width="13" style="734" customWidth="1"/>
    <col min="7433" max="7433" width="14.140625" style="734" customWidth="1"/>
    <col min="7434" max="7434" width="12" style="734" customWidth="1"/>
    <col min="7435" max="7677" width="8.85546875" style="734"/>
    <col min="7678" max="7678" width="14.28515625" style="734" customWidth="1"/>
    <col min="7679" max="7679" width="18.42578125" style="734" customWidth="1"/>
    <col min="7680" max="7680" width="13.5703125" style="734" bestFit="1" customWidth="1"/>
    <col min="7681" max="7681" width="13.5703125" style="734" customWidth="1"/>
    <col min="7682" max="7682" width="10.85546875" style="734" customWidth="1"/>
    <col min="7683" max="7683" width="13.7109375" style="734" customWidth="1"/>
    <col min="7684" max="7684" width="13.5703125" style="734" customWidth="1"/>
    <col min="7685" max="7685" width="11.85546875" style="734" customWidth="1"/>
    <col min="7686" max="7686" width="12" style="734" customWidth="1"/>
    <col min="7687" max="7688" width="13" style="734" customWidth="1"/>
    <col min="7689" max="7689" width="14.140625" style="734" customWidth="1"/>
    <col min="7690" max="7690" width="12" style="734" customWidth="1"/>
    <col min="7691" max="7933" width="8.85546875" style="734"/>
    <col min="7934" max="7934" width="14.28515625" style="734" customWidth="1"/>
    <col min="7935" max="7935" width="18.42578125" style="734" customWidth="1"/>
    <col min="7936" max="7936" width="13.5703125" style="734" bestFit="1" customWidth="1"/>
    <col min="7937" max="7937" width="13.5703125" style="734" customWidth="1"/>
    <col min="7938" max="7938" width="10.85546875" style="734" customWidth="1"/>
    <col min="7939" max="7939" width="13.7109375" style="734" customWidth="1"/>
    <col min="7940" max="7940" width="13.5703125" style="734" customWidth="1"/>
    <col min="7941" max="7941" width="11.85546875" style="734" customWidth="1"/>
    <col min="7942" max="7942" width="12" style="734" customWidth="1"/>
    <col min="7943" max="7944" width="13" style="734" customWidth="1"/>
    <col min="7945" max="7945" width="14.140625" style="734" customWidth="1"/>
    <col min="7946" max="7946" width="12" style="734" customWidth="1"/>
    <col min="7947" max="8189" width="8.85546875" style="734"/>
    <col min="8190" max="8190" width="14.28515625" style="734" customWidth="1"/>
    <col min="8191" max="8191" width="18.42578125" style="734" customWidth="1"/>
    <col min="8192" max="8192" width="13.5703125" style="734" bestFit="1" customWidth="1"/>
    <col min="8193" max="8193" width="13.5703125" style="734" customWidth="1"/>
    <col min="8194" max="8194" width="10.85546875" style="734" customWidth="1"/>
    <col min="8195" max="8195" width="13.7109375" style="734" customWidth="1"/>
    <col min="8196" max="8196" width="13.5703125" style="734" customWidth="1"/>
    <col min="8197" max="8197" width="11.85546875" style="734" customWidth="1"/>
    <col min="8198" max="8198" width="12" style="734" customWidth="1"/>
    <col min="8199" max="8200" width="13" style="734" customWidth="1"/>
    <col min="8201" max="8201" width="14.140625" style="734" customWidth="1"/>
    <col min="8202" max="8202" width="12" style="734" customWidth="1"/>
    <col min="8203" max="8445" width="8.85546875" style="734"/>
    <col min="8446" max="8446" width="14.28515625" style="734" customWidth="1"/>
    <col min="8447" max="8447" width="18.42578125" style="734" customWidth="1"/>
    <col min="8448" max="8448" width="13.5703125" style="734" bestFit="1" customWidth="1"/>
    <col min="8449" max="8449" width="13.5703125" style="734" customWidth="1"/>
    <col min="8450" max="8450" width="10.85546875" style="734" customWidth="1"/>
    <col min="8451" max="8451" width="13.7109375" style="734" customWidth="1"/>
    <col min="8452" max="8452" width="13.5703125" style="734" customWidth="1"/>
    <col min="8453" max="8453" width="11.85546875" style="734" customWidth="1"/>
    <col min="8454" max="8454" width="12" style="734" customWidth="1"/>
    <col min="8455" max="8456" width="13" style="734" customWidth="1"/>
    <col min="8457" max="8457" width="14.140625" style="734" customWidth="1"/>
    <col min="8458" max="8458" width="12" style="734" customWidth="1"/>
    <col min="8459" max="8701" width="8.85546875" style="734"/>
    <col min="8702" max="8702" width="14.28515625" style="734" customWidth="1"/>
    <col min="8703" max="8703" width="18.42578125" style="734" customWidth="1"/>
    <col min="8704" max="8704" width="13.5703125" style="734" bestFit="1" customWidth="1"/>
    <col min="8705" max="8705" width="13.5703125" style="734" customWidth="1"/>
    <col min="8706" max="8706" width="10.85546875" style="734" customWidth="1"/>
    <col min="8707" max="8707" width="13.7109375" style="734" customWidth="1"/>
    <col min="8708" max="8708" width="13.5703125" style="734" customWidth="1"/>
    <col min="8709" max="8709" width="11.85546875" style="734" customWidth="1"/>
    <col min="8710" max="8710" width="12" style="734" customWidth="1"/>
    <col min="8711" max="8712" width="13" style="734" customWidth="1"/>
    <col min="8713" max="8713" width="14.140625" style="734" customWidth="1"/>
    <col min="8714" max="8714" width="12" style="734" customWidth="1"/>
    <col min="8715" max="8957" width="8.85546875" style="734"/>
    <col min="8958" max="8958" width="14.28515625" style="734" customWidth="1"/>
    <col min="8959" max="8959" width="18.42578125" style="734" customWidth="1"/>
    <col min="8960" max="8960" width="13.5703125" style="734" bestFit="1" customWidth="1"/>
    <col min="8961" max="8961" width="13.5703125" style="734" customWidth="1"/>
    <col min="8962" max="8962" width="10.85546875" style="734" customWidth="1"/>
    <col min="8963" max="8963" width="13.7109375" style="734" customWidth="1"/>
    <col min="8964" max="8964" width="13.5703125" style="734" customWidth="1"/>
    <col min="8965" max="8965" width="11.85546875" style="734" customWidth="1"/>
    <col min="8966" max="8966" width="12" style="734" customWidth="1"/>
    <col min="8967" max="8968" width="13" style="734" customWidth="1"/>
    <col min="8969" max="8969" width="14.140625" style="734" customWidth="1"/>
    <col min="8970" max="8970" width="12" style="734" customWidth="1"/>
    <col min="8971" max="9213" width="8.85546875" style="734"/>
    <col min="9214" max="9214" width="14.28515625" style="734" customWidth="1"/>
    <col min="9215" max="9215" width="18.42578125" style="734" customWidth="1"/>
    <col min="9216" max="9216" width="13.5703125" style="734" bestFit="1" customWidth="1"/>
    <col min="9217" max="9217" width="13.5703125" style="734" customWidth="1"/>
    <col min="9218" max="9218" width="10.85546875" style="734" customWidth="1"/>
    <col min="9219" max="9219" width="13.7109375" style="734" customWidth="1"/>
    <col min="9220" max="9220" width="13.5703125" style="734" customWidth="1"/>
    <col min="9221" max="9221" width="11.85546875" style="734" customWidth="1"/>
    <col min="9222" max="9222" width="12" style="734" customWidth="1"/>
    <col min="9223" max="9224" width="13" style="734" customWidth="1"/>
    <col min="9225" max="9225" width="14.140625" style="734" customWidth="1"/>
    <col min="9226" max="9226" width="12" style="734" customWidth="1"/>
    <col min="9227" max="9469" width="8.85546875" style="734"/>
    <col min="9470" max="9470" width="14.28515625" style="734" customWidth="1"/>
    <col min="9471" max="9471" width="18.42578125" style="734" customWidth="1"/>
    <col min="9472" max="9472" width="13.5703125" style="734" bestFit="1" customWidth="1"/>
    <col min="9473" max="9473" width="13.5703125" style="734" customWidth="1"/>
    <col min="9474" max="9474" width="10.85546875" style="734" customWidth="1"/>
    <col min="9475" max="9475" width="13.7109375" style="734" customWidth="1"/>
    <col min="9476" max="9476" width="13.5703125" style="734" customWidth="1"/>
    <col min="9477" max="9477" width="11.85546875" style="734" customWidth="1"/>
    <col min="9478" max="9478" width="12" style="734" customWidth="1"/>
    <col min="9479" max="9480" width="13" style="734" customWidth="1"/>
    <col min="9481" max="9481" width="14.140625" style="734" customWidth="1"/>
    <col min="9482" max="9482" width="12" style="734" customWidth="1"/>
    <col min="9483" max="9725" width="8.85546875" style="734"/>
    <col min="9726" max="9726" width="14.28515625" style="734" customWidth="1"/>
    <col min="9727" max="9727" width="18.42578125" style="734" customWidth="1"/>
    <col min="9728" max="9728" width="13.5703125" style="734" bestFit="1" customWidth="1"/>
    <col min="9729" max="9729" width="13.5703125" style="734" customWidth="1"/>
    <col min="9730" max="9730" width="10.85546875" style="734" customWidth="1"/>
    <col min="9731" max="9731" width="13.7109375" style="734" customWidth="1"/>
    <col min="9732" max="9732" width="13.5703125" style="734" customWidth="1"/>
    <col min="9733" max="9733" width="11.85546875" style="734" customWidth="1"/>
    <col min="9734" max="9734" width="12" style="734" customWidth="1"/>
    <col min="9735" max="9736" width="13" style="734" customWidth="1"/>
    <col min="9737" max="9737" width="14.140625" style="734" customWidth="1"/>
    <col min="9738" max="9738" width="12" style="734" customWidth="1"/>
    <col min="9739" max="9981" width="8.85546875" style="734"/>
    <col min="9982" max="9982" width="14.28515625" style="734" customWidth="1"/>
    <col min="9983" max="9983" width="18.42578125" style="734" customWidth="1"/>
    <col min="9984" max="9984" width="13.5703125" style="734" bestFit="1" customWidth="1"/>
    <col min="9985" max="9985" width="13.5703125" style="734" customWidth="1"/>
    <col min="9986" max="9986" width="10.85546875" style="734" customWidth="1"/>
    <col min="9987" max="9987" width="13.7109375" style="734" customWidth="1"/>
    <col min="9988" max="9988" width="13.5703125" style="734" customWidth="1"/>
    <col min="9989" max="9989" width="11.85546875" style="734" customWidth="1"/>
    <col min="9990" max="9990" width="12" style="734" customWidth="1"/>
    <col min="9991" max="9992" width="13" style="734" customWidth="1"/>
    <col min="9993" max="9993" width="14.140625" style="734" customWidth="1"/>
    <col min="9994" max="9994" width="12" style="734" customWidth="1"/>
    <col min="9995" max="10237" width="8.85546875" style="734"/>
    <col min="10238" max="10238" width="14.28515625" style="734" customWidth="1"/>
    <col min="10239" max="10239" width="18.42578125" style="734" customWidth="1"/>
    <col min="10240" max="10240" width="13.5703125" style="734" bestFit="1" customWidth="1"/>
    <col min="10241" max="10241" width="13.5703125" style="734" customWidth="1"/>
    <col min="10242" max="10242" width="10.85546875" style="734" customWidth="1"/>
    <col min="10243" max="10243" width="13.7109375" style="734" customWidth="1"/>
    <col min="10244" max="10244" width="13.5703125" style="734" customWidth="1"/>
    <col min="10245" max="10245" width="11.85546875" style="734" customWidth="1"/>
    <col min="10246" max="10246" width="12" style="734" customWidth="1"/>
    <col min="10247" max="10248" width="13" style="734" customWidth="1"/>
    <col min="10249" max="10249" width="14.140625" style="734" customWidth="1"/>
    <col min="10250" max="10250" width="12" style="734" customWidth="1"/>
    <col min="10251" max="10493" width="8.85546875" style="734"/>
    <col min="10494" max="10494" width="14.28515625" style="734" customWidth="1"/>
    <col min="10495" max="10495" width="18.42578125" style="734" customWidth="1"/>
    <col min="10496" max="10496" width="13.5703125" style="734" bestFit="1" customWidth="1"/>
    <col min="10497" max="10497" width="13.5703125" style="734" customWidth="1"/>
    <col min="10498" max="10498" width="10.85546875" style="734" customWidth="1"/>
    <col min="10499" max="10499" width="13.7109375" style="734" customWidth="1"/>
    <col min="10500" max="10500" width="13.5703125" style="734" customWidth="1"/>
    <col min="10501" max="10501" width="11.85546875" style="734" customWidth="1"/>
    <col min="10502" max="10502" width="12" style="734" customWidth="1"/>
    <col min="10503" max="10504" width="13" style="734" customWidth="1"/>
    <col min="10505" max="10505" width="14.140625" style="734" customWidth="1"/>
    <col min="10506" max="10506" width="12" style="734" customWidth="1"/>
    <col min="10507" max="10749" width="8.85546875" style="734"/>
    <col min="10750" max="10750" width="14.28515625" style="734" customWidth="1"/>
    <col min="10751" max="10751" width="18.42578125" style="734" customWidth="1"/>
    <col min="10752" max="10752" width="13.5703125" style="734" bestFit="1" customWidth="1"/>
    <col min="10753" max="10753" width="13.5703125" style="734" customWidth="1"/>
    <col min="10754" max="10754" width="10.85546875" style="734" customWidth="1"/>
    <col min="10755" max="10755" width="13.7109375" style="734" customWidth="1"/>
    <col min="10756" max="10756" width="13.5703125" style="734" customWidth="1"/>
    <col min="10757" max="10757" width="11.85546875" style="734" customWidth="1"/>
    <col min="10758" max="10758" width="12" style="734" customWidth="1"/>
    <col min="10759" max="10760" width="13" style="734" customWidth="1"/>
    <col min="10761" max="10761" width="14.140625" style="734" customWidth="1"/>
    <col min="10762" max="10762" width="12" style="734" customWidth="1"/>
    <col min="10763" max="11005" width="8.85546875" style="734"/>
    <col min="11006" max="11006" width="14.28515625" style="734" customWidth="1"/>
    <col min="11007" max="11007" width="18.42578125" style="734" customWidth="1"/>
    <col min="11008" max="11008" width="13.5703125" style="734" bestFit="1" customWidth="1"/>
    <col min="11009" max="11009" width="13.5703125" style="734" customWidth="1"/>
    <col min="11010" max="11010" width="10.85546875" style="734" customWidth="1"/>
    <col min="11011" max="11011" width="13.7109375" style="734" customWidth="1"/>
    <col min="11012" max="11012" width="13.5703125" style="734" customWidth="1"/>
    <col min="11013" max="11013" width="11.85546875" style="734" customWidth="1"/>
    <col min="11014" max="11014" width="12" style="734" customWidth="1"/>
    <col min="11015" max="11016" width="13" style="734" customWidth="1"/>
    <col min="11017" max="11017" width="14.140625" style="734" customWidth="1"/>
    <col min="11018" max="11018" width="12" style="734" customWidth="1"/>
    <col min="11019" max="11261" width="8.85546875" style="734"/>
    <col min="11262" max="11262" width="14.28515625" style="734" customWidth="1"/>
    <col min="11263" max="11263" width="18.42578125" style="734" customWidth="1"/>
    <col min="11264" max="11264" width="13.5703125" style="734" bestFit="1" customWidth="1"/>
    <col min="11265" max="11265" width="13.5703125" style="734" customWidth="1"/>
    <col min="11266" max="11266" width="10.85546875" style="734" customWidth="1"/>
    <col min="11267" max="11267" width="13.7109375" style="734" customWidth="1"/>
    <col min="11268" max="11268" width="13.5703125" style="734" customWidth="1"/>
    <col min="11269" max="11269" width="11.85546875" style="734" customWidth="1"/>
    <col min="11270" max="11270" width="12" style="734" customWidth="1"/>
    <col min="11271" max="11272" width="13" style="734" customWidth="1"/>
    <col min="11273" max="11273" width="14.140625" style="734" customWidth="1"/>
    <col min="11274" max="11274" width="12" style="734" customWidth="1"/>
    <col min="11275" max="11517" width="8.85546875" style="734"/>
    <col min="11518" max="11518" width="14.28515625" style="734" customWidth="1"/>
    <col min="11519" max="11519" width="18.42578125" style="734" customWidth="1"/>
    <col min="11520" max="11520" width="13.5703125" style="734" bestFit="1" customWidth="1"/>
    <col min="11521" max="11521" width="13.5703125" style="734" customWidth="1"/>
    <col min="11522" max="11522" width="10.85546875" style="734" customWidth="1"/>
    <col min="11523" max="11523" width="13.7109375" style="734" customWidth="1"/>
    <col min="11524" max="11524" width="13.5703125" style="734" customWidth="1"/>
    <col min="11525" max="11525" width="11.85546875" style="734" customWidth="1"/>
    <col min="11526" max="11526" width="12" style="734" customWidth="1"/>
    <col min="11527" max="11528" width="13" style="734" customWidth="1"/>
    <col min="11529" max="11529" width="14.140625" style="734" customWidth="1"/>
    <col min="11530" max="11530" width="12" style="734" customWidth="1"/>
    <col min="11531" max="11773" width="8.85546875" style="734"/>
    <col min="11774" max="11774" width="14.28515625" style="734" customWidth="1"/>
    <col min="11775" max="11775" width="18.42578125" style="734" customWidth="1"/>
    <col min="11776" max="11776" width="13.5703125" style="734" bestFit="1" customWidth="1"/>
    <col min="11777" max="11777" width="13.5703125" style="734" customWidth="1"/>
    <col min="11778" max="11778" width="10.85546875" style="734" customWidth="1"/>
    <col min="11779" max="11779" width="13.7109375" style="734" customWidth="1"/>
    <col min="11780" max="11780" width="13.5703125" style="734" customWidth="1"/>
    <col min="11781" max="11781" width="11.85546875" style="734" customWidth="1"/>
    <col min="11782" max="11782" width="12" style="734" customWidth="1"/>
    <col min="11783" max="11784" width="13" style="734" customWidth="1"/>
    <col min="11785" max="11785" width="14.140625" style="734" customWidth="1"/>
    <col min="11786" max="11786" width="12" style="734" customWidth="1"/>
    <col min="11787" max="12029" width="8.85546875" style="734"/>
    <col min="12030" max="12030" width="14.28515625" style="734" customWidth="1"/>
    <col min="12031" max="12031" width="18.42578125" style="734" customWidth="1"/>
    <col min="12032" max="12032" width="13.5703125" style="734" bestFit="1" customWidth="1"/>
    <col min="12033" max="12033" width="13.5703125" style="734" customWidth="1"/>
    <col min="12034" max="12034" width="10.85546875" style="734" customWidth="1"/>
    <col min="12035" max="12035" width="13.7109375" style="734" customWidth="1"/>
    <col min="12036" max="12036" width="13.5703125" style="734" customWidth="1"/>
    <col min="12037" max="12037" width="11.85546875" style="734" customWidth="1"/>
    <col min="12038" max="12038" width="12" style="734" customWidth="1"/>
    <col min="12039" max="12040" width="13" style="734" customWidth="1"/>
    <col min="12041" max="12041" width="14.140625" style="734" customWidth="1"/>
    <col min="12042" max="12042" width="12" style="734" customWidth="1"/>
    <col min="12043" max="12285" width="8.85546875" style="734"/>
    <col min="12286" max="12286" width="14.28515625" style="734" customWidth="1"/>
    <col min="12287" max="12287" width="18.42578125" style="734" customWidth="1"/>
    <col min="12288" max="12288" width="13.5703125" style="734" bestFit="1" customWidth="1"/>
    <col min="12289" max="12289" width="13.5703125" style="734" customWidth="1"/>
    <col min="12290" max="12290" width="10.85546875" style="734" customWidth="1"/>
    <col min="12291" max="12291" width="13.7109375" style="734" customWidth="1"/>
    <col min="12292" max="12292" width="13.5703125" style="734" customWidth="1"/>
    <col min="12293" max="12293" width="11.85546875" style="734" customWidth="1"/>
    <col min="12294" max="12294" width="12" style="734" customWidth="1"/>
    <col min="12295" max="12296" width="13" style="734" customWidth="1"/>
    <col min="12297" max="12297" width="14.140625" style="734" customWidth="1"/>
    <col min="12298" max="12298" width="12" style="734" customWidth="1"/>
    <col min="12299" max="12541" width="8.85546875" style="734"/>
    <col min="12542" max="12542" width="14.28515625" style="734" customWidth="1"/>
    <col min="12543" max="12543" width="18.42578125" style="734" customWidth="1"/>
    <col min="12544" max="12544" width="13.5703125" style="734" bestFit="1" customWidth="1"/>
    <col min="12545" max="12545" width="13.5703125" style="734" customWidth="1"/>
    <col min="12546" max="12546" width="10.85546875" style="734" customWidth="1"/>
    <col min="12547" max="12547" width="13.7109375" style="734" customWidth="1"/>
    <col min="12548" max="12548" width="13.5703125" style="734" customWidth="1"/>
    <col min="12549" max="12549" width="11.85546875" style="734" customWidth="1"/>
    <col min="12550" max="12550" width="12" style="734" customWidth="1"/>
    <col min="12551" max="12552" width="13" style="734" customWidth="1"/>
    <col min="12553" max="12553" width="14.140625" style="734" customWidth="1"/>
    <col min="12554" max="12554" width="12" style="734" customWidth="1"/>
    <col min="12555" max="12797" width="8.85546875" style="734"/>
    <col min="12798" max="12798" width="14.28515625" style="734" customWidth="1"/>
    <col min="12799" max="12799" width="18.42578125" style="734" customWidth="1"/>
    <col min="12800" max="12800" width="13.5703125" style="734" bestFit="1" customWidth="1"/>
    <col min="12801" max="12801" width="13.5703125" style="734" customWidth="1"/>
    <col min="12802" max="12802" width="10.85546875" style="734" customWidth="1"/>
    <col min="12803" max="12803" width="13.7109375" style="734" customWidth="1"/>
    <col min="12804" max="12804" width="13.5703125" style="734" customWidth="1"/>
    <col min="12805" max="12805" width="11.85546875" style="734" customWidth="1"/>
    <col min="12806" max="12806" width="12" style="734" customWidth="1"/>
    <col min="12807" max="12808" width="13" style="734" customWidth="1"/>
    <col min="12809" max="12809" width="14.140625" style="734" customWidth="1"/>
    <col min="12810" max="12810" width="12" style="734" customWidth="1"/>
    <col min="12811" max="13053" width="8.85546875" style="734"/>
    <col min="13054" max="13054" width="14.28515625" style="734" customWidth="1"/>
    <col min="13055" max="13055" width="18.42578125" style="734" customWidth="1"/>
    <col min="13056" max="13056" width="13.5703125" style="734" bestFit="1" customWidth="1"/>
    <col min="13057" max="13057" width="13.5703125" style="734" customWidth="1"/>
    <col min="13058" max="13058" width="10.85546875" style="734" customWidth="1"/>
    <col min="13059" max="13059" width="13.7109375" style="734" customWidth="1"/>
    <col min="13060" max="13060" width="13.5703125" style="734" customWidth="1"/>
    <col min="13061" max="13061" width="11.85546875" style="734" customWidth="1"/>
    <col min="13062" max="13062" width="12" style="734" customWidth="1"/>
    <col min="13063" max="13064" width="13" style="734" customWidth="1"/>
    <col min="13065" max="13065" width="14.140625" style="734" customWidth="1"/>
    <col min="13066" max="13066" width="12" style="734" customWidth="1"/>
    <col min="13067" max="13309" width="8.85546875" style="734"/>
    <col min="13310" max="13310" width="14.28515625" style="734" customWidth="1"/>
    <col min="13311" max="13311" width="18.42578125" style="734" customWidth="1"/>
    <col min="13312" max="13312" width="13.5703125" style="734" bestFit="1" customWidth="1"/>
    <col min="13313" max="13313" width="13.5703125" style="734" customWidth="1"/>
    <col min="13314" max="13314" width="10.85546875" style="734" customWidth="1"/>
    <col min="13315" max="13315" width="13.7109375" style="734" customWidth="1"/>
    <col min="13316" max="13316" width="13.5703125" style="734" customWidth="1"/>
    <col min="13317" max="13317" width="11.85546875" style="734" customWidth="1"/>
    <col min="13318" max="13318" width="12" style="734" customWidth="1"/>
    <col min="13319" max="13320" width="13" style="734" customWidth="1"/>
    <col min="13321" max="13321" width="14.140625" style="734" customWidth="1"/>
    <col min="13322" max="13322" width="12" style="734" customWidth="1"/>
    <col min="13323" max="13565" width="8.85546875" style="734"/>
    <col min="13566" max="13566" width="14.28515625" style="734" customWidth="1"/>
    <col min="13567" max="13567" width="18.42578125" style="734" customWidth="1"/>
    <col min="13568" max="13568" width="13.5703125" style="734" bestFit="1" customWidth="1"/>
    <col min="13569" max="13569" width="13.5703125" style="734" customWidth="1"/>
    <col min="13570" max="13570" width="10.85546875" style="734" customWidth="1"/>
    <col min="13571" max="13571" width="13.7109375" style="734" customWidth="1"/>
    <col min="13572" max="13572" width="13.5703125" style="734" customWidth="1"/>
    <col min="13573" max="13573" width="11.85546875" style="734" customWidth="1"/>
    <col min="13574" max="13574" width="12" style="734" customWidth="1"/>
    <col min="13575" max="13576" width="13" style="734" customWidth="1"/>
    <col min="13577" max="13577" width="14.140625" style="734" customWidth="1"/>
    <col min="13578" max="13578" width="12" style="734" customWidth="1"/>
    <col min="13579" max="13821" width="8.85546875" style="734"/>
    <col min="13822" max="13822" width="14.28515625" style="734" customWidth="1"/>
    <col min="13823" max="13823" width="18.42578125" style="734" customWidth="1"/>
    <col min="13824" max="13824" width="13.5703125" style="734" bestFit="1" customWidth="1"/>
    <col min="13825" max="13825" width="13.5703125" style="734" customWidth="1"/>
    <col min="13826" max="13826" width="10.85546875" style="734" customWidth="1"/>
    <col min="13827" max="13827" width="13.7109375" style="734" customWidth="1"/>
    <col min="13828" max="13828" width="13.5703125" style="734" customWidth="1"/>
    <col min="13829" max="13829" width="11.85546875" style="734" customWidth="1"/>
    <col min="13830" max="13830" width="12" style="734" customWidth="1"/>
    <col min="13831" max="13832" width="13" style="734" customWidth="1"/>
    <col min="13833" max="13833" width="14.140625" style="734" customWidth="1"/>
    <col min="13834" max="13834" width="12" style="734" customWidth="1"/>
    <col min="13835" max="14077" width="8.85546875" style="734"/>
    <col min="14078" max="14078" width="14.28515625" style="734" customWidth="1"/>
    <col min="14079" max="14079" width="18.42578125" style="734" customWidth="1"/>
    <col min="14080" max="14080" width="13.5703125" style="734" bestFit="1" customWidth="1"/>
    <col min="14081" max="14081" width="13.5703125" style="734" customWidth="1"/>
    <col min="14082" max="14082" width="10.85546875" style="734" customWidth="1"/>
    <col min="14083" max="14083" width="13.7109375" style="734" customWidth="1"/>
    <col min="14084" max="14084" width="13.5703125" style="734" customWidth="1"/>
    <col min="14085" max="14085" width="11.85546875" style="734" customWidth="1"/>
    <col min="14086" max="14086" width="12" style="734" customWidth="1"/>
    <col min="14087" max="14088" width="13" style="734" customWidth="1"/>
    <col min="14089" max="14089" width="14.140625" style="734" customWidth="1"/>
    <col min="14090" max="14090" width="12" style="734" customWidth="1"/>
    <col min="14091" max="14333" width="8.85546875" style="734"/>
    <col min="14334" max="14334" width="14.28515625" style="734" customWidth="1"/>
    <col min="14335" max="14335" width="18.42578125" style="734" customWidth="1"/>
    <col min="14336" max="14336" width="13.5703125" style="734" bestFit="1" customWidth="1"/>
    <col min="14337" max="14337" width="13.5703125" style="734" customWidth="1"/>
    <col min="14338" max="14338" width="10.85546875" style="734" customWidth="1"/>
    <col min="14339" max="14339" width="13.7109375" style="734" customWidth="1"/>
    <col min="14340" max="14340" width="13.5703125" style="734" customWidth="1"/>
    <col min="14341" max="14341" width="11.85546875" style="734" customWidth="1"/>
    <col min="14342" max="14342" width="12" style="734" customWidth="1"/>
    <col min="14343" max="14344" width="13" style="734" customWidth="1"/>
    <col min="14345" max="14345" width="14.140625" style="734" customWidth="1"/>
    <col min="14346" max="14346" width="12" style="734" customWidth="1"/>
    <col min="14347" max="14589" width="8.85546875" style="734"/>
    <col min="14590" max="14590" width="14.28515625" style="734" customWidth="1"/>
    <col min="14591" max="14591" width="18.42578125" style="734" customWidth="1"/>
    <col min="14592" max="14592" width="13.5703125" style="734" bestFit="1" customWidth="1"/>
    <col min="14593" max="14593" width="13.5703125" style="734" customWidth="1"/>
    <col min="14594" max="14594" width="10.85546875" style="734" customWidth="1"/>
    <col min="14595" max="14595" width="13.7109375" style="734" customWidth="1"/>
    <col min="14596" max="14596" width="13.5703125" style="734" customWidth="1"/>
    <col min="14597" max="14597" width="11.85546875" style="734" customWidth="1"/>
    <col min="14598" max="14598" width="12" style="734" customWidth="1"/>
    <col min="14599" max="14600" width="13" style="734" customWidth="1"/>
    <col min="14601" max="14601" width="14.140625" style="734" customWidth="1"/>
    <col min="14602" max="14602" width="12" style="734" customWidth="1"/>
    <col min="14603" max="14845" width="8.85546875" style="734"/>
    <col min="14846" max="14846" width="14.28515625" style="734" customWidth="1"/>
    <col min="14847" max="14847" width="18.42578125" style="734" customWidth="1"/>
    <col min="14848" max="14848" width="13.5703125" style="734" bestFit="1" customWidth="1"/>
    <col min="14849" max="14849" width="13.5703125" style="734" customWidth="1"/>
    <col min="14850" max="14850" width="10.85546875" style="734" customWidth="1"/>
    <col min="14851" max="14851" width="13.7109375" style="734" customWidth="1"/>
    <col min="14852" max="14852" width="13.5703125" style="734" customWidth="1"/>
    <col min="14853" max="14853" width="11.85546875" style="734" customWidth="1"/>
    <col min="14854" max="14854" width="12" style="734" customWidth="1"/>
    <col min="14855" max="14856" width="13" style="734" customWidth="1"/>
    <col min="14857" max="14857" width="14.140625" style="734" customWidth="1"/>
    <col min="14858" max="14858" width="12" style="734" customWidth="1"/>
    <col min="14859" max="15101" width="8.85546875" style="734"/>
    <col min="15102" max="15102" width="14.28515625" style="734" customWidth="1"/>
    <col min="15103" max="15103" width="18.42578125" style="734" customWidth="1"/>
    <col min="15104" max="15104" width="13.5703125" style="734" bestFit="1" customWidth="1"/>
    <col min="15105" max="15105" width="13.5703125" style="734" customWidth="1"/>
    <col min="15106" max="15106" width="10.85546875" style="734" customWidth="1"/>
    <col min="15107" max="15107" width="13.7109375" style="734" customWidth="1"/>
    <col min="15108" max="15108" width="13.5703125" style="734" customWidth="1"/>
    <col min="15109" max="15109" width="11.85546875" style="734" customWidth="1"/>
    <col min="15110" max="15110" width="12" style="734" customWidth="1"/>
    <col min="15111" max="15112" width="13" style="734" customWidth="1"/>
    <col min="15113" max="15113" width="14.140625" style="734" customWidth="1"/>
    <col min="15114" max="15114" width="12" style="734" customWidth="1"/>
    <col min="15115" max="15357" width="8.85546875" style="734"/>
    <col min="15358" max="15358" width="14.28515625" style="734" customWidth="1"/>
    <col min="15359" max="15359" width="18.42578125" style="734" customWidth="1"/>
    <col min="15360" max="15360" width="13.5703125" style="734" bestFit="1" customWidth="1"/>
    <col min="15361" max="15361" width="13.5703125" style="734" customWidth="1"/>
    <col min="15362" max="15362" width="10.85546875" style="734" customWidth="1"/>
    <col min="15363" max="15363" width="13.7109375" style="734" customWidth="1"/>
    <col min="15364" max="15364" width="13.5703125" style="734" customWidth="1"/>
    <col min="15365" max="15365" width="11.85546875" style="734" customWidth="1"/>
    <col min="15366" max="15366" width="12" style="734" customWidth="1"/>
    <col min="15367" max="15368" width="13" style="734" customWidth="1"/>
    <col min="15369" max="15369" width="14.140625" style="734" customWidth="1"/>
    <col min="15370" max="15370" width="12" style="734" customWidth="1"/>
    <col min="15371" max="15613" width="8.85546875" style="734"/>
    <col min="15614" max="15614" width="14.28515625" style="734" customWidth="1"/>
    <col min="15615" max="15615" width="18.42578125" style="734" customWidth="1"/>
    <col min="15616" max="15616" width="13.5703125" style="734" bestFit="1" customWidth="1"/>
    <col min="15617" max="15617" width="13.5703125" style="734" customWidth="1"/>
    <col min="15618" max="15618" width="10.85546875" style="734" customWidth="1"/>
    <col min="15619" max="15619" width="13.7109375" style="734" customWidth="1"/>
    <col min="15620" max="15620" width="13.5703125" style="734" customWidth="1"/>
    <col min="15621" max="15621" width="11.85546875" style="734" customWidth="1"/>
    <col min="15622" max="15622" width="12" style="734" customWidth="1"/>
    <col min="15623" max="15624" width="13" style="734" customWidth="1"/>
    <col min="15625" max="15625" width="14.140625" style="734" customWidth="1"/>
    <col min="15626" max="15626" width="12" style="734" customWidth="1"/>
    <col min="15627" max="15869" width="8.85546875" style="734"/>
    <col min="15870" max="15870" width="14.28515625" style="734" customWidth="1"/>
    <col min="15871" max="15871" width="18.42578125" style="734" customWidth="1"/>
    <col min="15872" max="15872" width="13.5703125" style="734" bestFit="1" customWidth="1"/>
    <col min="15873" max="15873" width="13.5703125" style="734" customWidth="1"/>
    <col min="15874" max="15874" width="10.85546875" style="734" customWidth="1"/>
    <col min="15875" max="15875" width="13.7109375" style="734" customWidth="1"/>
    <col min="15876" max="15876" width="13.5703125" style="734" customWidth="1"/>
    <col min="15877" max="15877" width="11.85546875" style="734" customWidth="1"/>
    <col min="15878" max="15878" width="12" style="734" customWidth="1"/>
    <col min="15879" max="15880" width="13" style="734" customWidth="1"/>
    <col min="15881" max="15881" width="14.140625" style="734" customWidth="1"/>
    <col min="15882" max="15882" width="12" style="734" customWidth="1"/>
    <col min="15883" max="16125" width="8.85546875" style="734"/>
    <col min="16126" max="16126" width="14.28515625" style="734" customWidth="1"/>
    <col min="16127" max="16127" width="18.42578125" style="734" customWidth="1"/>
    <col min="16128" max="16128" width="13.5703125" style="734" bestFit="1" customWidth="1"/>
    <col min="16129" max="16129" width="13.5703125" style="734" customWidth="1"/>
    <col min="16130" max="16130" width="10.85546875" style="734" customWidth="1"/>
    <col min="16131" max="16131" width="13.7109375" style="734" customWidth="1"/>
    <col min="16132" max="16132" width="13.5703125" style="734" customWidth="1"/>
    <col min="16133" max="16133" width="11.85546875" style="734" customWidth="1"/>
    <col min="16134" max="16134" width="12" style="734" customWidth="1"/>
    <col min="16135" max="16136" width="13" style="734" customWidth="1"/>
    <col min="16137" max="16137" width="14.140625" style="734" customWidth="1"/>
    <col min="16138" max="16138" width="12" style="734" customWidth="1"/>
    <col min="16139" max="16381" width="8.85546875" style="734"/>
    <col min="16382" max="16384" width="9.140625" style="734" customWidth="1"/>
  </cols>
  <sheetData>
    <row r="1" spans="1:16" x14ac:dyDescent="0.2">
      <c r="B1" s="947" t="s">
        <v>225</v>
      </c>
      <c r="C1" s="947"/>
      <c r="D1" s="947"/>
      <c r="E1" s="947"/>
      <c r="F1" s="947"/>
      <c r="G1" s="947"/>
      <c r="H1" s="947"/>
      <c r="I1" s="947"/>
      <c r="J1" s="947"/>
      <c r="K1" s="947"/>
      <c r="L1" s="947"/>
    </row>
    <row r="2" spans="1:16" x14ac:dyDescent="0.2">
      <c r="B2" s="948" t="s">
        <v>1</v>
      </c>
      <c r="C2" s="948"/>
      <c r="D2" s="948"/>
      <c r="E2" s="948"/>
      <c r="F2" s="948"/>
      <c r="G2" s="948"/>
      <c r="H2" s="948"/>
      <c r="I2" s="948"/>
      <c r="J2" s="948"/>
      <c r="K2" s="948"/>
      <c r="L2" s="948"/>
    </row>
    <row r="3" spans="1:16" x14ac:dyDescent="0.2">
      <c r="B3" s="949" t="s">
        <v>226</v>
      </c>
      <c r="C3" s="949"/>
      <c r="D3" s="949"/>
      <c r="E3" s="949"/>
      <c r="F3" s="949"/>
      <c r="G3" s="949"/>
      <c r="H3" s="949"/>
      <c r="I3" s="949"/>
      <c r="J3" s="949"/>
      <c r="K3" s="949"/>
      <c r="L3" s="949"/>
    </row>
    <row r="4" spans="1:16" x14ac:dyDescent="0.2">
      <c r="B4" s="948" t="s">
        <v>236</v>
      </c>
      <c r="C4" s="948"/>
      <c r="D4" s="948"/>
      <c r="E4" s="948"/>
      <c r="F4" s="948"/>
      <c r="G4" s="948"/>
      <c r="H4" s="948"/>
      <c r="I4" s="948"/>
      <c r="J4" s="948"/>
      <c r="K4" s="948"/>
      <c r="L4" s="948"/>
    </row>
    <row r="5" spans="1:16" x14ac:dyDescent="0.2">
      <c r="A5" s="735"/>
      <c r="B5" s="948" t="s">
        <v>4</v>
      </c>
      <c r="C5" s="948"/>
      <c r="D5" s="948"/>
      <c r="E5" s="948"/>
      <c r="F5" s="948"/>
      <c r="G5" s="948"/>
      <c r="H5" s="948"/>
      <c r="I5" s="948"/>
      <c r="J5" s="948"/>
      <c r="K5" s="948"/>
      <c r="L5" s="948"/>
      <c r="M5" s="735"/>
      <c r="N5" s="735"/>
      <c r="O5" s="735"/>
      <c r="P5" s="735"/>
    </row>
    <row r="6" spans="1:16" ht="8.1" customHeight="1" x14ac:dyDescent="0.2">
      <c r="B6" s="733"/>
      <c r="C6" s="733"/>
      <c r="D6" s="736"/>
      <c r="E6" s="736"/>
      <c r="F6" s="736"/>
      <c r="G6" s="736"/>
      <c r="H6" s="737"/>
      <c r="I6" s="736"/>
      <c r="J6" s="736"/>
      <c r="K6" s="736"/>
      <c r="L6" s="736"/>
    </row>
    <row r="7" spans="1:16" ht="38.25" x14ac:dyDescent="0.2">
      <c r="C7" s="741" t="s">
        <v>5</v>
      </c>
      <c r="D7" s="742" t="s">
        <v>237</v>
      </c>
      <c r="E7" s="742" t="s">
        <v>238</v>
      </c>
      <c r="F7" s="742" t="s">
        <v>239</v>
      </c>
      <c r="G7" s="742" t="s">
        <v>240</v>
      </c>
      <c r="H7" s="743" t="s">
        <v>8</v>
      </c>
      <c r="I7" s="742" t="s">
        <v>241</v>
      </c>
      <c r="J7" s="742" t="s">
        <v>242</v>
      </c>
      <c r="K7" s="742" t="s">
        <v>243</v>
      </c>
      <c r="L7" s="742" t="s">
        <v>244</v>
      </c>
    </row>
    <row r="8" spans="1:16" x14ac:dyDescent="0.2">
      <c r="A8" s="744" t="s">
        <v>16</v>
      </c>
      <c r="B8" s="745"/>
      <c r="C8" s="746">
        <v>1839799</v>
      </c>
      <c r="D8" s="747">
        <v>1.0715023592731769</v>
      </c>
      <c r="E8" s="747">
        <v>0.97143637666920724</v>
      </c>
      <c r="F8" s="747">
        <v>0.83356445373988219</v>
      </c>
      <c r="G8" s="747">
        <v>0.70328634852574623</v>
      </c>
      <c r="H8" s="748">
        <v>67750.084275999994</v>
      </c>
      <c r="I8" s="747">
        <v>0.98119582032741404</v>
      </c>
      <c r="J8" s="747">
        <v>0.8419955679657587</v>
      </c>
      <c r="K8" s="747">
        <v>0.68542017668705379</v>
      </c>
      <c r="L8" s="749">
        <v>0.56008803303993537</v>
      </c>
    </row>
    <row r="9" spans="1:16" x14ac:dyDescent="0.2">
      <c r="C9" s="750"/>
      <c r="D9" s="751"/>
      <c r="E9" s="751"/>
      <c r="F9" s="751"/>
      <c r="G9" s="751"/>
      <c r="H9" s="752"/>
      <c r="I9" s="751"/>
      <c r="J9" s="751"/>
      <c r="K9" s="751"/>
      <c r="L9" s="751"/>
    </row>
    <row r="10" spans="1:16" x14ac:dyDescent="0.2">
      <c r="A10" s="733" t="s">
        <v>68</v>
      </c>
      <c r="B10" s="754" t="s">
        <v>134</v>
      </c>
      <c r="C10" s="755">
        <v>145251</v>
      </c>
      <c r="D10" s="756">
        <v>1.1869186471020001</v>
      </c>
      <c r="E10" s="756">
        <v>1.004108501445738</v>
      </c>
      <c r="F10" s="756">
        <v>0.72800190857500913</v>
      </c>
      <c r="G10" s="756">
        <v>0.58236934412506636</v>
      </c>
      <c r="H10" s="757">
        <v>10212.814920999999</v>
      </c>
      <c r="I10" s="756">
        <v>0.97370378226467724</v>
      </c>
      <c r="J10" s="756">
        <v>0.82240277838814069</v>
      </c>
      <c r="K10" s="756">
        <v>0.56095244636405062</v>
      </c>
      <c r="L10" s="758">
        <v>0.41472261465451016</v>
      </c>
      <c r="O10" s="759"/>
    </row>
    <row r="11" spans="1:16" x14ac:dyDescent="0.2">
      <c r="B11" s="760" t="s">
        <v>29</v>
      </c>
      <c r="C11" s="761">
        <v>470186</v>
      </c>
      <c r="D11" s="753">
        <v>1.1548722455660931</v>
      </c>
      <c r="E11" s="753">
        <v>0.96046950790129682</v>
      </c>
      <c r="F11" s="753">
        <v>0.78914551127116472</v>
      </c>
      <c r="G11" s="753">
        <v>0.63655313178497464</v>
      </c>
      <c r="H11" s="762">
        <v>20292.709312999999</v>
      </c>
      <c r="I11" s="753">
        <v>1.0016793425784694</v>
      </c>
      <c r="J11" s="753">
        <v>0.81709045764118593</v>
      </c>
      <c r="K11" s="753">
        <v>0.63079309187305033</v>
      </c>
      <c r="L11" s="763">
        <v>0.48753479715028958</v>
      </c>
      <c r="O11" s="759"/>
    </row>
    <row r="12" spans="1:16" x14ac:dyDescent="0.2">
      <c r="B12" s="760" t="s">
        <v>69</v>
      </c>
      <c r="C12" s="761">
        <v>840749</v>
      </c>
      <c r="D12" s="753">
        <v>1.0685938733512828</v>
      </c>
      <c r="E12" s="753">
        <v>0.98661933933861456</v>
      </c>
      <c r="F12" s="753">
        <v>0.85183292888031936</v>
      </c>
      <c r="G12" s="753">
        <v>0.7254783411757656</v>
      </c>
      <c r="H12" s="762">
        <v>27877.877021</v>
      </c>
      <c r="I12" s="753">
        <v>0.98447078506117769</v>
      </c>
      <c r="J12" s="753">
        <v>0.85218123498628051</v>
      </c>
      <c r="K12" s="753">
        <v>0.73162569071308137</v>
      </c>
      <c r="L12" s="763">
        <v>0.63383222791722593</v>
      </c>
      <c r="O12" s="759"/>
    </row>
    <row r="13" spans="1:16" x14ac:dyDescent="0.2">
      <c r="B13" s="764" t="s">
        <v>70</v>
      </c>
      <c r="C13" s="765">
        <v>383613</v>
      </c>
      <c r="D13" s="766">
        <v>0.95726683016255176</v>
      </c>
      <c r="E13" s="766">
        <v>0.94126650055841499</v>
      </c>
      <c r="F13" s="766">
        <v>0.90299737987575035</v>
      </c>
      <c r="G13" s="766">
        <v>0.81784070038124512</v>
      </c>
      <c r="H13" s="767">
        <v>9366.6830210000007</v>
      </c>
      <c r="I13" s="766">
        <v>0.93821234780705176</v>
      </c>
      <c r="J13" s="766">
        <v>0.8923573646477756</v>
      </c>
      <c r="K13" s="766">
        <v>0.90375100928634333</v>
      </c>
      <c r="L13" s="768">
        <v>0.87282368257961429</v>
      </c>
      <c r="O13" s="759"/>
    </row>
    <row r="14" spans="1:16" x14ac:dyDescent="0.2">
      <c r="B14" s="769"/>
      <c r="C14" s="761"/>
      <c r="D14" s="753"/>
      <c r="E14" s="753"/>
      <c r="F14" s="753"/>
      <c r="G14" s="753"/>
      <c r="H14" s="770"/>
      <c r="I14" s="753"/>
      <c r="J14" s="753"/>
      <c r="K14" s="753"/>
      <c r="L14" s="753"/>
      <c r="O14" s="759"/>
    </row>
    <row r="15" spans="1:16" x14ac:dyDescent="0.2">
      <c r="A15" s="733" t="s">
        <v>31</v>
      </c>
      <c r="B15" s="771" t="s">
        <v>32</v>
      </c>
      <c r="C15" s="755">
        <v>1176855</v>
      </c>
      <c r="D15" s="756">
        <v>1.0675244524375724</v>
      </c>
      <c r="E15" s="756">
        <v>0.95691886283934269</v>
      </c>
      <c r="F15" s="756">
        <v>0.78075709434694829</v>
      </c>
      <c r="G15" s="756">
        <v>0.65508712913649914</v>
      </c>
      <c r="H15" s="757">
        <v>45108.008977999998</v>
      </c>
      <c r="I15" s="756">
        <v>0.97107307733888704</v>
      </c>
      <c r="J15" s="756">
        <v>0.82510673951604796</v>
      </c>
      <c r="K15" s="756">
        <v>0.6429601716435136</v>
      </c>
      <c r="L15" s="758">
        <v>0.50069483899506129</v>
      </c>
    </row>
    <row r="16" spans="1:16" x14ac:dyDescent="0.2">
      <c r="B16" s="772" t="s">
        <v>33</v>
      </c>
      <c r="C16" s="765">
        <v>662944</v>
      </c>
      <c r="D16" s="766">
        <v>1.0786374315323515</v>
      </c>
      <c r="E16" s="766">
        <v>0.99832287652315577</v>
      </c>
      <c r="F16" s="766">
        <v>0.94730474538742571</v>
      </c>
      <c r="G16" s="766">
        <v>0.80894527480449385</v>
      </c>
      <c r="H16" s="767">
        <v>22642.075298</v>
      </c>
      <c r="I16" s="766">
        <v>1.0020049341055</v>
      </c>
      <c r="J16" s="766">
        <v>0.87779016935451382</v>
      </c>
      <c r="K16" s="766">
        <v>0.78925712310456986</v>
      </c>
      <c r="L16" s="768">
        <v>0.73340697560790202</v>
      </c>
    </row>
    <row r="17" spans="1:12" x14ac:dyDescent="0.2">
      <c r="B17" s="769"/>
      <c r="C17" s="761"/>
      <c r="D17" s="753"/>
      <c r="E17" s="753"/>
      <c r="F17" s="753"/>
      <c r="G17" s="753"/>
      <c r="H17" s="773"/>
      <c r="I17" s="753"/>
      <c r="J17" s="753"/>
      <c r="K17" s="753"/>
      <c r="L17" s="753"/>
    </row>
    <row r="18" spans="1:12" x14ac:dyDescent="0.2">
      <c r="A18" s="733" t="s">
        <v>34</v>
      </c>
      <c r="B18" s="774" t="s">
        <v>35</v>
      </c>
      <c r="C18" s="755">
        <v>1631</v>
      </c>
      <c r="D18" s="756">
        <v>1.7149764996696524</v>
      </c>
      <c r="E18" s="756">
        <v>1.1913994894265074</v>
      </c>
      <c r="F18" s="756">
        <v>0.84397547948518459</v>
      </c>
      <c r="G18" s="756">
        <v>0.66477040941346321</v>
      </c>
      <c r="H18" s="757">
        <v>287.70318400000002</v>
      </c>
      <c r="I18" s="756">
        <v>1.1087829978682482</v>
      </c>
      <c r="J18" s="756">
        <v>0.77118012673910585</v>
      </c>
      <c r="K18" s="756">
        <v>0.54961004849975448</v>
      </c>
      <c r="L18" s="758">
        <v>0.41021430055635028</v>
      </c>
    </row>
    <row r="19" spans="1:12" x14ac:dyDescent="0.2">
      <c r="B19" s="775" t="s">
        <v>79</v>
      </c>
      <c r="C19" s="761">
        <v>2490</v>
      </c>
      <c r="D19" s="753">
        <v>1.5819017831616091</v>
      </c>
      <c r="E19" s="753">
        <v>1.1299521736624389</v>
      </c>
      <c r="F19" s="753">
        <v>0.85521390084593696</v>
      </c>
      <c r="G19" s="753">
        <v>0.68810626912038098</v>
      </c>
      <c r="H19" s="762">
        <v>513.22506299999998</v>
      </c>
      <c r="I19" s="753">
        <v>1.0491185032180721</v>
      </c>
      <c r="J19" s="753">
        <v>0.73505179553088096</v>
      </c>
      <c r="K19" s="753">
        <v>0.55029959889100499</v>
      </c>
      <c r="L19" s="763">
        <v>0.42504223556364767</v>
      </c>
    </row>
    <row r="20" spans="1:12" x14ac:dyDescent="0.2">
      <c r="B20" s="775" t="s">
        <v>80</v>
      </c>
      <c r="C20" s="761">
        <v>3024</v>
      </c>
      <c r="D20" s="753">
        <v>1.3625384989780889</v>
      </c>
      <c r="E20" s="753">
        <v>1.0275601416271303</v>
      </c>
      <c r="F20" s="753">
        <v>0.86394747199369237</v>
      </c>
      <c r="G20" s="753">
        <v>0.64005748190303313</v>
      </c>
      <c r="H20" s="762">
        <v>753.57900299999994</v>
      </c>
      <c r="I20" s="753">
        <v>0.9047168736763298</v>
      </c>
      <c r="J20" s="753">
        <v>0.6484408002872013</v>
      </c>
      <c r="K20" s="753">
        <v>0.53451804261444258</v>
      </c>
      <c r="L20" s="763">
        <v>0.39167057842379122</v>
      </c>
    </row>
    <row r="21" spans="1:12" x14ac:dyDescent="0.2">
      <c r="B21" s="775" t="s">
        <v>36</v>
      </c>
      <c r="C21" s="761">
        <v>7764</v>
      </c>
      <c r="D21" s="753">
        <v>1.2254580829079593</v>
      </c>
      <c r="E21" s="753">
        <v>0.94280337714745133</v>
      </c>
      <c r="F21" s="753">
        <v>0.82431210318891568</v>
      </c>
      <c r="G21" s="753">
        <v>0.60683245984970413</v>
      </c>
      <c r="H21" s="762">
        <v>2727.6442360000001</v>
      </c>
      <c r="I21" s="753">
        <v>0.84110513500816553</v>
      </c>
      <c r="J21" s="753">
        <v>0.59855890777961929</v>
      </c>
      <c r="K21" s="753">
        <v>0.52584318403135055</v>
      </c>
      <c r="L21" s="763">
        <v>0.39524342912545135</v>
      </c>
    </row>
    <row r="22" spans="1:12" x14ac:dyDescent="0.2">
      <c r="B22" s="775" t="s">
        <v>37</v>
      </c>
      <c r="C22" s="761">
        <v>41396</v>
      </c>
      <c r="D22" s="753">
        <v>1.1319601515692674</v>
      </c>
      <c r="E22" s="753">
        <v>0.94088525517581689</v>
      </c>
      <c r="F22" s="753">
        <v>0.79419827851157743</v>
      </c>
      <c r="G22" s="753">
        <v>0.66922406698185721</v>
      </c>
      <c r="H22" s="762">
        <v>13990.778596</v>
      </c>
      <c r="I22" s="753">
        <v>0.9101206282583042</v>
      </c>
      <c r="J22" s="753">
        <v>0.72824564490072807</v>
      </c>
      <c r="K22" s="753">
        <v>0.648736198345363</v>
      </c>
      <c r="L22" s="763">
        <v>0.55309510072145129</v>
      </c>
    </row>
    <row r="23" spans="1:12" x14ac:dyDescent="0.2">
      <c r="B23" s="775" t="s">
        <v>38</v>
      </c>
      <c r="C23" s="761">
        <v>65296</v>
      </c>
      <c r="D23" s="753">
        <v>1.1611114778814222</v>
      </c>
      <c r="E23" s="753">
        <v>1.0736292331847948</v>
      </c>
      <c r="F23" s="753">
        <v>0.78918844187299142</v>
      </c>
      <c r="G23" s="753">
        <v>0.72670288697008822</v>
      </c>
      <c r="H23" s="762">
        <v>9618.0352340000009</v>
      </c>
      <c r="I23" s="753">
        <v>0.96954124548369125</v>
      </c>
      <c r="J23" s="753">
        <v>0.88692844735768517</v>
      </c>
      <c r="K23" s="753">
        <v>0.65527387271535908</v>
      </c>
      <c r="L23" s="763">
        <v>0.57241540377408995</v>
      </c>
    </row>
    <row r="24" spans="1:12" x14ac:dyDescent="0.2">
      <c r="B24" s="776" t="s">
        <v>39</v>
      </c>
      <c r="C24" s="761">
        <v>115581</v>
      </c>
      <c r="D24" s="753">
        <v>1.15609496052878</v>
      </c>
      <c r="E24" s="753">
        <v>1.1102723394332576</v>
      </c>
      <c r="F24" s="753">
        <v>0.84052911906475358</v>
      </c>
      <c r="G24" s="753">
        <v>0.65453270588786794</v>
      </c>
      <c r="H24" s="762">
        <v>8183.4765230000003</v>
      </c>
      <c r="I24" s="753">
        <v>1.0191191209848631</v>
      </c>
      <c r="J24" s="753">
        <v>0.96326243283437618</v>
      </c>
      <c r="K24" s="753">
        <v>0.70895446163608578</v>
      </c>
      <c r="L24" s="763">
        <v>0.52464532817736953</v>
      </c>
    </row>
    <row r="25" spans="1:12" x14ac:dyDescent="0.2">
      <c r="B25" s="776" t="s">
        <v>40</v>
      </c>
      <c r="C25" s="761">
        <v>196163</v>
      </c>
      <c r="D25" s="753">
        <v>1.147849169012551</v>
      </c>
      <c r="E25" s="753">
        <v>1.0314585444998503</v>
      </c>
      <c r="F25" s="753">
        <v>0.8496959518520526</v>
      </c>
      <c r="G25" s="753">
        <v>0.69431141549892883</v>
      </c>
      <c r="H25" s="762">
        <v>10248.634496000001</v>
      </c>
      <c r="I25" s="753">
        <v>1.056992438795737</v>
      </c>
      <c r="J25" s="753">
        <v>0.94208712132625338</v>
      </c>
      <c r="K25" s="753">
        <v>0.73269188275199215</v>
      </c>
      <c r="L25" s="763">
        <v>0.57478313738852549</v>
      </c>
    </row>
    <row r="26" spans="1:12" x14ac:dyDescent="0.2">
      <c r="B26" s="772" t="s">
        <v>168</v>
      </c>
      <c r="C26" s="765">
        <v>1406454</v>
      </c>
      <c r="D26" s="766">
        <v>1.0478175366661642</v>
      </c>
      <c r="E26" s="766">
        <v>0.95027566361504678</v>
      </c>
      <c r="F26" s="766">
        <v>0.8341214916213554</v>
      </c>
      <c r="G26" s="766">
        <v>0.70976096935130661</v>
      </c>
      <c r="H26" s="767">
        <v>21427.007941</v>
      </c>
      <c r="I26" s="766">
        <v>1.0104545047620708</v>
      </c>
      <c r="J26" s="766">
        <v>0.88383563816028698</v>
      </c>
      <c r="K26" s="766">
        <v>0.7384362112009516</v>
      </c>
      <c r="L26" s="768">
        <v>0.61744409952286317</v>
      </c>
    </row>
    <row r="27" spans="1:12" x14ac:dyDescent="0.2">
      <c r="B27" s="769"/>
      <c r="C27" s="761"/>
      <c r="D27" s="753"/>
      <c r="E27" s="753"/>
      <c r="F27" s="753"/>
      <c r="G27" s="753"/>
      <c r="H27" s="773"/>
      <c r="I27" s="753"/>
      <c r="J27" s="753"/>
      <c r="K27" s="753"/>
      <c r="L27" s="753"/>
    </row>
    <row r="28" spans="1:12" x14ac:dyDescent="0.2">
      <c r="A28" s="733" t="s">
        <v>41</v>
      </c>
      <c r="B28" s="777" t="s">
        <v>42</v>
      </c>
      <c r="C28" s="755">
        <v>1012016</v>
      </c>
      <c r="D28" s="756">
        <v>1.0584748102411117</v>
      </c>
      <c r="E28" s="756">
        <v>0.9805152258019626</v>
      </c>
      <c r="F28" s="756">
        <v>0.87898927358864809</v>
      </c>
      <c r="G28" s="756">
        <v>0.75309788418427503</v>
      </c>
      <c r="H28" s="757">
        <v>3796.4078129999998</v>
      </c>
      <c r="I28" s="756">
        <v>1.0925385921999264</v>
      </c>
      <c r="J28" s="756">
        <v>1.0016587541544453</v>
      </c>
      <c r="K28" s="756">
        <v>0.88747905315209363</v>
      </c>
      <c r="L28" s="758">
        <v>0.75676405278962833</v>
      </c>
    </row>
    <row r="29" spans="1:12" x14ac:dyDescent="0.2">
      <c r="B29" s="778" t="s">
        <v>43</v>
      </c>
      <c r="C29" s="761">
        <v>409165</v>
      </c>
      <c r="D29" s="753">
        <v>1.1214497543207791</v>
      </c>
      <c r="E29" s="753">
        <v>1.0003572853308751</v>
      </c>
      <c r="F29" s="753">
        <v>0.84453132803570741</v>
      </c>
      <c r="G29" s="753">
        <v>0.71443767322855711</v>
      </c>
      <c r="H29" s="762">
        <v>5540.502418</v>
      </c>
      <c r="I29" s="753">
        <v>1.0980345647534935</v>
      </c>
      <c r="J29" s="753">
        <v>0.9790977414482146</v>
      </c>
      <c r="K29" s="753">
        <v>0.82572650732625408</v>
      </c>
      <c r="L29" s="763">
        <v>0.69846410736113218</v>
      </c>
    </row>
    <row r="30" spans="1:12" x14ac:dyDescent="0.2">
      <c r="B30" s="778" t="s">
        <v>44</v>
      </c>
      <c r="C30" s="761">
        <v>169465</v>
      </c>
      <c r="D30" s="753">
        <v>1.1001236818747686</v>
      </c>
      <c r="E30" s="753">
        <v>0.97035174848060057</v>
      </c>
      <c r="F30" s="753">
        <v>0.79043129860183736</v>
      </c>
      <c r="G30" s="753">
        <v>0.66159951076624479</v>
      </c>
      <c r="H30" s="762">
        <v>5282.6954020000003</v>
      </c>
      <c r="I30" s="753">
        <v>1.0761955686544482</v>
      </c>
      <c r="J30" s="753">
        <v>0.94973959600437108</v>
      </c>
      <c r="K30" s="753">
        <v>0.77418497252768459</v>
      </c>
      <c r="L30" s="763">
        <v>0.64772951930461942</v>
      </c>
    </row>
    <row r="31" spans="1:12" x14ac:dyDescent="0.2">
      <c r="B31" s="778" t="s">
        <v>45</v>
      </c>
      <c r="C31" s="761">
        <v>119775</v>
      </c>
      <c r="D31" s="753">
        <v>1.0770560636290154</v>
      </c>
      <c r="E31" s="753">
        <v>0.94076533018926956</v>
      </c>
      <c r="F31" s="753">
        <v>0.74414964280053597</v>
      </c>
      <c r="G31" s="753">
        <v>0.60967342762450283</v>
      </c>
      <c r="H31" s="762">
        <v>7309.4843360000004</v>
      </c>
      <c r="I31" s="753">
        <v>1.0644946803306492</v>
      </c>
      <c r="J31" s="753">
        <v>0.93131897455163859</v>
      </c>
      <c r="K31" s="753">
        <v>0.73844115408854039</v>
      </c>
      <c r="L31" s="763">
        <v>0.60517938720798348</v>
      </c>
    </row>
    <row r="32" spans="1:12" x14ac:dyDescent="0.2">
      <c r="B32" s="778" t="s">
        <v>46</v>
      </c>
      <c r="C32" s="761">
        <v>88620</v>
      </c>
      <c r="D32" s="753">
        <v>1.0127492926267294</v>
      </c>
      <c r="E32" s="753">
        <v>0.88039588946942271</v>
      </c>
      <c r="F32" s="753">
        <v>0.67387591243807876</v>
      </c>
      <c r="G32" s="753">
        <v>0.53562872324798405</v>
      </c>
      <c r="H32" s="762">
        <v>11647.053207000001</v>
      </c>
      <c r="I32" s="753">
        <v>1.0027126144486558</v>
      </c>
      <c r="J32" s="753">
        <v>0.87288386409167906</v>
      </c>
      <c r="K32" s="753">
        <v>0.67042106156727521</v>
      </c>
      <c r="L32" s="763">
        <v>0.5331781496939294</v>
      </c>
    </row>
    <row r="33" spans="1:12" x14ac:dyDescent="0.2">
      <c r="B33" s="778" t="s">
        <v>47</v>
      </c>
      <c r="C33" s="761">
        <v>21735</v>
      </c>
      <c r="D33" s="753">
        <v>0.94817489851217984</v>
      </c>
      <c r="E33" s="753">
        <v>0.82453588320491233</v>
      </c>
      <c r="F33" s="753">
        <v>0.62813837319438981</v>
      </c>
      <c r="G33" s="753">
        <v>0.49176328367730565</v>
      </c>
      <c r="H33" s="762">
        <v>6757.2245290000001</v>
      </c>
      <c r="I33" s="753">
        <v>0.94697110748218238</v>
      </c>
      <c r="J33" s="753">
        <v>0.82476211580269165</v>
      </c>
      <c r="K33" s="753">
        <v>0.63189235338011407</v>
      </c>
      <c r="L33" s="763">
        <v>0.49645861256797991</v>
      </c>
    </row>
    <row r="34" spans="1:12" x14ac:dyDescent="0.2">
      <c r="B34" s="778" t="s">
        <v>48</v>
      </c>
      <c r="C34" s="761">
        <v>10078</v>
      </c>
      <c r="D34" s="753">
        <v>0.92885993039073944</v>
      </c>
      <c r="E34" s="753">
        <v>0.80836587679760208</v>
      </c>
      <c r="F34" s="753">
        <v>0.62496809231854122</v>
      </c>
      <c r="G34" s="753">
        <v>0.49303157667207914</v>
      </c>
      <c r="H34" s="762">
        <v>6046.7393229999998</v>
      </c>
      <c r="I34" s="753">
        <v>0.92669190776633026</v>
      </c>
      <c r="J34" s="753">
        <v>0.80755137762671203</v>
      </c>
      <c r="K34" s="753">
        <v>0.62783756839651106</v>
      </c>
      <c r="L34" s="763">
        <v>0.49730284486341908</v>
      </c>
    </row>
    <row r="35" spans="1:12" x14ac:dyDescent="0.2">
      <c r="B35" s="778" t="s">
        <v>49</v>
      </c>
      <c r="C35" s="761">
        <v>6559</v>
      </c>
      <c r="D35" s="753">
        <v>0.94473276726340816</v>
      </c>
      <c r="E35" s="753">
        <v>0.81252801403711639</v>
      </c>
      <c r="F35" s="753">
        <v>0.65206383153554837</v>
      </c>
      <c r="G35" s="753">
        <v>0.52642345365367682</v>
      </c>
      <c r="H35" s="762">
        <v>8609.0860150000008</v>
      </c>
      <c r="I35" s="753">
        <v>0.94267469433005679</v>
      </c>
      <c r="J35" s="753">
        <v>0.81010991292658718</v>
      </c>
      <c r="K35" s="753">
        <v>0.65417438134079686</v>
      </c>
      <c r="L35" s="763">
        <v>0.53055533884810002</v>
      </c>
    </row>
    <row r="36" spans="1:12" x14ac:dyDescent="0.2">
      <c r="B36" s="778" t="s">
        <v>50</v>
      </c>
      <c r="C36" s="761">
        <v>1240</v>
      </c>
      <c r="D36" s="753">
        <v>0.96347987048903005</v>
      </c>
      <c r="E36" s="753">
        <v>0.7964573372103505</v>
      </c>
      <c r="F36" s="753">
        <v>0.68423365957042148</v>
      </c>
      <c r="G36" s="753">
        <v>0.57748725097928455</v>
      </c>
      <c r="H36" s="762">
        <v>4004.1785479999999</v>
      </c>
      <c r="I36" s="753">
        <v>0.9592071980214445</v>
      </c>
      <c r="J36" s="753">
        <v>0.79300187170517522</v>
      </c>
      <c r="K36" s="753">
        <v>0.6815972021468647</v>
      </c>
      <c r="L36" s="763">
        <v>0.57536683442703696</v>
      </c>
    </row>
    <row r="37" spans="1:12" x14ac:dyDescent="0.2">
      <c r="B37" s="776" t="s">
        <v>51</v>
      </c>
      <c r="C37" s="761">
        <v>829</v>
      </c>
      <c r="D37" s="753">
        <v>0.88145289039939068</v>
      </c>
      <c r="E37" s="753">
        <v>0.69169247302587056</v>
      </c>
      <c r="F37" s="753">
        <v>0.62353812183081758</v>
      </c>
      <c r="G37" s="753">
        <v>0.53295039079824724</v>
      </c>
      <c r="H37" s="762">
        <v>4706.2426160000005</v>
      </c>
      <c r="I37" s="753">
        <v>0.8708998856817004</v>
      </c>
      <c r="J37" s="753">
        <v>0.68555227638200933</v>
      </c>
      <c r="K37" s="753">
        <v>0.61682793155146221</v>
      </c>
      <c r="L37" s="763">
        <v>0.52676946638291711</v>
      </c>
    </row>
    <row r="38" spans="1:12" x14ac:dyDescent="0.2">
      <c r="B38" s="772" t="s">
        <v>52</v>
      </c>
      <c r="C38" s="765">
        <v>317</v>
      </c>
      <c r="D38" s="766">
        <v>0.85449117732468516</v>
      </c>
      <c r="E38" s="766">
        <v>0.66586119167728031</v>
      </c>
      <c r="F38" s="766">
        <v>0.59702963255820574</v>
      </c>
      <c r="G38" s="766">
        <v>0.49859016160817038</v>
      </c>
      <c r="H38" s="767">
        <v>4050.470069</v>
      </c>
      <c r="I38" s="766">
        <v>0.84999493214048816</v>
      </c>
      <c r="J38" s="766">
        <v>0.67074092313474865</v>
      </c>
      <c r="K38" s="766">
        <v>0.59804927628604088</v>
      </c>
      <c r="L38" s="768">
        <v>0.50342994346615733</v>
      </c>
    </row>
    <row r="39" spans="1:12" x14ac:dyDescent="0.2">
      <c r="B39" s="769"/>
      <c r="C39" s="761"/>
      <c r="D39" s="753"/>
      <c r="E39" s="753"/>
      <c r="F39" s="753"/>
      <c r="G39" s="753"/>
      <c r="H39" s="770"/>
      <c r="I39" s="753"/>
      <c r="J39" s="753"/>
      <c r="K39" s="753"/>
      <c r="L39" s="753"/>
    </row>
    <row r="40" spans="1:12" x14ac:dyDescent="0.2">
      <c r="A40" s="733" t="s">
        <v>53</v>
      </c>
      <c r="B40" s="777" t="s">
        <v>54</v>
      </c>
      <c r="C40" s="755">
        <v>403704</v>
      </c>
      <c r="D40" s="756">
        <v>1.1231169776522629</v>
      </c>
      <c r="E40" s="756">
        <v>0.98352578120266332</v>
      </c>
      <c r="F40" s="756">
        <v>0.75371969543130635</v>
      </c>
      <c r="G40" s="756">
        <v>0.58643821390081385</v>
      </c>
      <c r="H40" s="757">
        <v>47782.064771999998</v>
      </c>
      <c r="I40" s="756">
        <v>0.9695108712496221</v>
      </c>
      <c r="J40" s="756">
        <v>0.8161168532325771</v>
      </c>
      <c r="K40" s="756">
        <v>0.64650372422145808</v>
      </c>
      <c r="L40" s="758">
        <v>0.51090986153415197</v>
      </c>
    </row>
    <row r="41" spans="1:12" x14ac:dyDescent="0.2">
      <c r="B41" s="778" t="s">
        <v>55</v>
      </c>
      <c r="C41" s="761">
        <v>118430</v>
      </c>
      <c r="D41" s="753">
        <v>1.1523226435587794</v>
      </c>
      <c r="E41" s="753">
        <v>1.0114126999453315</v>
      </c>
      <c r="F41" s="753">
        <v>0.97899965715833592</v>
      </c>
      <c r="G41" s="753">
        <v>1.1556715709423815</v>
      </c>
      <c r="H41" s="762">
        <v>5610.9290799999999</v>
      </c>
      <c r="I41" s="753">
        <v>1.0400816178311931</v>
      </c>
      <c r="J41" s="753">
        <v>0.9328650799717717</v>
      </c>
      <c r="K41" s="753">
        <v>0.89783358767171606</v>
      </c>
      <c r="L41" s="763">
        <v>1.0729201339118781</v>
      </c>
    </row>
    <row r="42" spans="1:12" x14ac:dyDescent="0.2">
      <c r="B42" s="779" t="s">
        <v>56</v>
      </c>
      <c r="C42" s="765">
        <v>1317665</v>
      </c>
      <c r="D42" s="766">
        <v>1.0500972717300392</v>
      </c>
      <c r="E42" s="766">
        <v>0.96437862080522685</v>
      </c>
      <c r="F42" s="766">
        <v>0.84979905712789261</v>
      </c>
      <c r="G42" s="766">
        <v>0.72195852436368568</v>
      </c>
      <c r="H42" s="767">
        <v>14357.090424</v>
      </c>
      <c r="I42" s="766">
        <v>0.99916623082362099</v>
      </c>
      <c r="J42" s="766">
        <v>0.90290990016114392</v>
      </c>
      <c r="K42" s="766">
        <v>0.76830203882140657</v>
      </c>
      <c r="L42" s="768">
        <v>0.64641827119839712</v>
      </c>
    </row>
    <row r="43" spans="1:12" x14ac:dyDescent="0.2">
      <c r="B43" s="769"/>
      <c r="C43" s="761"/>
      <c r="D43" s="753"/>
      <c r="E43" s="753"/>
      <c r="F43" s="753"/>
      <c r="G43" s="753"/>
      <c r="H43" s="770"/>
      <c r="I43" s="753"/>
      <c r="J43" s="753"/>
      <c r="K43" s="753"/>
      <c r="L43" s="753"/>
    </row>
    <row r="44" spans="1:12" x14ac:dyDescent="0.2">
      <c r="A44" s="733" t="s">
        <v>57</v>
      </c>
      <c r="B44" s="771">
        <v>2009</v>
      </c>
      <c r="C44" s="755">
        <v>200932</v>
      </c>
      <c r="D44" s="756">
        <v>1.036806571898564</v>
      </c>
      <c r="E44" s="756">
        <v>0.93803797263135125</v>
      </c>
      <c r="F44" s="756">
        <v>0.80220970988989804</v>
      </c>
      <c r="G44" s="756">
        <v>0.67280762473971978</v>
      </c>
      <c r="H44" s="757">
        <v>5719.2035239999996</v>
      </c>
      <c r="I44" s="756">
        <v>0.94626314185780025</v>
      </c>
      <c r="J44" s="756">
        <v>0.8192247839955602</v>
      </c>
      <c r="K44" s="756">
        <v>0.64919402927134706</v>
      </c>
      <c r="L44" s="758">
        <v>0.52296500828943737</v>
      </c>
    </row>
    <row r="45" spans="1:12" x14ac:dyDescent="0.2">
      <c r="A45" s="733" t="s">
        <v>58</v>
      </c>
      <c r="B45" s="776">
        <v>2010</v>
      </c>
      <c r="C45" s="761">
        <v>329038</v>
      </c>
      <c r="D45" s="753">
        <v>1.0530297619267237</v>
      </c>
      <c r="E45" s="753">
        <v>0.95457805561340947</v>
      </c>
      <c r="F45" s="753">
        <v>0.81563486171572341</v>
      </c>
      <c r="G45" s="753">
        <v>0.68925433557387827</v>
      </c>
      <c r="H45" s="762">
        <v>9950.1696960000008</v>
      </c>
      <c r="I45" s="753">
        <v>1.0133283076697279</v>
      </c>
      <c r="J45" s="753">
        <v>0.87221781652546981</v>
      </c>
      <c r="K45" s="753">
        <v>0.70149801939421086</v>
      </c>
      <c r="L45" s="763">
        <v>0.56792977732842043</v>
      </c>
    </row>
    <row r="46" spans="1:12" x14ac:dyDescent="0.2">
      <c r="B46" s="776">
        <v>2011</v>
      </c>
      <c r="C46" s="761">
        <v>445677</v>
      </c>
      <c r="D46" s="753">
        <v>1.0918753506526908</v>
      </c>
      <c r="E46" s="753">
        <v>0.99227732192749984</v>
      </c>
      <c r="F46" s="753">
        <v>0.85301940501234974</v>
      </c>
      <c r="G46" s="753">
        <v>0.71950277664963613</v>
      </c>
      <c r="H46" s="762">
        <v>15663.764805999999</v>
      </c>
      <c r="I46" s="753">
        <v>0.99880845457513556</v>
      </c>
      <c r="J46" s="753">
        <v>0.84899506181939988</v>
      </c>
      <c r="K46" s="753">
        <v>0.69277562864373021</v>
      </c>
      <c r="L46" s="763">
        <v>0.56506706272782958</v>
      </c>
    </row>
    <row r="47" spans="1:12" x14ac:dyDescent="0.2">
      <c r="B47" s="776" t="s">
        <v>227</v>
      </c>
      <c r="C47" s="761">
        <v>427133</v>
      </c>
      <c r="D47" s="753">
        <v>1.0749350755998996</v>
      </c>
      <c r="E47" s="753">
        <v>0.97505666096173549</v>
      </c>
      <c r="F47" s="753">
        <v>0.83834235415248481</v>
      </c>
      <c r="G47" s="753">
        <v>0.70842185472823671</v>
      </c>
      <c r="H47" s="762">
        <v>17476.099862999999</v>
      </c>
      <c r="I47" s="753">
        <v>0.98447554496128564</v>
      </c>
      <c r="J47" s="753">
        <v>0.84348192683821155</v>
      </c>
      <c r="K47" s="753">
        <v>0.69116068852620061</v>
      </c>
      <c r="L47" s="763">
        <v>0.56736474768700629</v>
      </c>
    </row>
    <row r="48" spans="1:12" x14ac:dyDescent="0.2">
      <c r="A48" s="734"/>
      <c r="B48" s="772" t="s">
        <v>228</v>
      </c>
      <c r="C48" s="765">
        <v>437019</v>
      </c>
      <c r="D48" s="766">
        <v>1.0784523389826157</v>
      </c>
      <c r="E48" s="766">
        <v>0.97594415936722301</v>
      </c>
      <c r="F48" s="766">
        <v>0.8383364428804907</v>
      </c>
      <c r="G48" s="766">
        <v>0.70759292334644286</v>
      </c>
      <c r="H48" s="767">
        <v>18940.846387000001</v>
      </c>
      <c r="I48" s="766">
        <v>0.95897850722139666</v>
      </c>
      <c r="J48" s="766">
        <v>0.82690162446701299</v>
      </c>
      <c r="K48" s="766">
        <v>0.67753737496942135</v>
      </c>
      <c r="L48" s="768">
        <v>0.55733487876344734</v>
      </c>
    </row>
    <row r="49" spans="1:13" x14ac:dyDescent="0.2">
      <c r="M49" s="740"/>
    </row>
    <row r="50" spans="1:13" x14ac:dyDescent="0.2">
      <c r="A50" s="733" t="s">
        <v>229</v>
      </c>
      <c r="B50" s="777" t="s">
        <v>230</v>
      </c>
      <c r="C50" s="755">
        <v>15046</v>
      </c>
      <c r="D50" s="756">
        <v>0.89493133647945711</v>
      </c>
      <c r="E50" s="756">
        <v>0.81706545300316991</v>
      </c>
      <c r="F50" s="756">
        <v>0.60504168894066856</v>
      </c>
      <c r="G50" s="756">
        <v>0.48915211235671219</v>
      </c>
      <c r="H50" s="757">
        <v>5291.422552</v>
      </c>
      <c r="I50" s="756">
        <v>0.86796583107146674</v>
      </c>
      <c r="J50" s="756">
        <v>0.77852286372364898</v>
      </c>
      <c r="K50" s="756">
        <v>0.61575349712721072</v>
      </c>
      <c r="L50" s="758">
        <v>0.50587253877772254</v>
      </c>
    </row>
    <row r="51" spans="1:13" x14ac:dyDescent="0.2">
      <c r="B51" s="779" t="s">
        <v>231</v>
      </c>
      <c r="C51" s="765">
        <v>35558</v>
      </c>
      <c r="D51" s="766">
        <v>1.2912700388401748</v>
      </c>
      <c r="E51" s="766">
        <v>1.172348710970516</v>
      </c>
      <c r="F51" s="766">
        <v>0.89295397885255701</v>
      </c>
      <c r="G51" s="766">
        <v>0.7380745290900359</v>
      </c>
      <c r="H51" s="767">
        <v>6844.9155620000001</v>
      </c>
      <c r="I51" s="766">
        <v>1.1297561987814624</v>
      </c>
      <c r="J51" s="766">
        <v>0.99094029987501808</v>
      </c>
      <c r="K51" s="766">
        <v>0.83244754424076151</v>
      </c>
      <c r="L51" s="768">
        <v>0.71685228633957798</v>
      </c>
    </row>
    <row r="53" spans="1:13" x14ac:dyDescent="0.2">
      <c r="A53" s="733" t="s">
        <v>232</v>
      </c>
      <c r="B53" s="777" t="s">
        <v>233</v>
      </c>
      <c r="C53" s="755">
        <v>3120</v>
      </c>
      <c r="D53" s="756">
        <v>0.72290828058789214</v>
      </c>
      <c r="E53" s="756">
        <v>0.60441987613685499</v>
      </c>
      <c r="F53" s="756">
        <v>0.42594231135629507</v>
      </c>
      <c r="G53" s="756">
        <v>0.32840823952484421</v>
      </c>
      <c r="H53" s="757">
        <v>1555.9184379999999</v>
      </c>
      <c r="I53" s="756">
        <v>0.71284616760323527</v>
      </c>
      <c r="J53" s="756">
        <v>0.58854453207243818</v>
      </c>
      <c r="K53" s="756">
        <v>0.45068164585400072</v>
      </c>
      <c r="L53" s="758">
        <v>0.3548632687771473</v>
      </c>
    </row>
    <row r="54" spans="1:13" x14ac:dyDescent="0.2">
      <c r="B54" s="778" t="s">
        <v>230</v>
      </c>
      <c r="C54" s="761">
        <v>6208</v>
      </c>
      <c r="D54" s="753">
        <v>0.87504025301451516</v>
      </c>
      <c r="E54" s="753">
        <v>0.72568217154619508</v>
      </c>
      <c r="F54" s="753">
        <v>0.54784821212948442</v>
      </c>
      <c r="G54" s="753">
        <v>0.43152123698576622</v>
      </c>
      <c r="H54" s="762">
        <v>3779.1558260000002</v>
      </c>
      <c r="I54" s="753">
        <v>0.7831714124800514</v>
      </c>
      <c r="J54" s="753">
        <v>0.62391498620216301</v>
      </c>
      <c r="K54" s="753">
        <v>0.52953914278605052</v>
      </c>
      <c r="L54" s="763">
        <v>0.43641913709779429</v>
      </c>
    </row>
    <row r="55" spans="1:13" x14ac:dyDescent="0.2">
      <c r="B55" s="779" t="s">
        <v>231</v>
      </c>
      <c r="C55" s="765">
        <v>13510</v>
      </c>
      <c r="D55" s="766">
        <v>1.1324462807572682</v>
      </c>
      <c r="E55" s="766">
        <v>0.91029160828498734</v>
      </c>
      <c r="F55" s="766">
        <v>0.73225806196342802</v>
      </c>
      <c r="G55" s="766">
        <v>0.58340078615238367</v>
      </c>
      <c r="H55" s="767">
        <v>6741.9310050000004</v>
      </c>
      <c r="I55" s="766">
        <v>0.98724952132433652</v>
      </c>
      <c r="J55" s="766">
        <v>0.75894630591125145</v>
      </c>
      <c r="K55" s="766">
        <v>0.67283386326902495</v>
      </c>
      <c r="L55" s="768">
        <v>0.56493143379845423</v>
      </c>
    </row>
    <row r="57" spans="1:13" x14ac:dyDescent="0.2">
      <c r="A57" s="733" t="s">
        <v>234</v>
      </c>
      <c r="B57" s="777" t="s">
        <v>235</v>
      </c>
      <c r="C57" s="755">
        <v>2334</v>
      </c>
      <c r="D57" s="756">
        <v>0.73450759446392855</v>
      </c>
      <c r="E57" s="756">
        <v>0.60217234369588613</v>
      </c>
      <c r="F57" s="756">
        <v>0.42578456383591795</v>
      </c>
      <c r="G57" s="756">
        <v>0.31526287548542936</v>
      </c>
      <c r="H57" s="757">
        <v>908.51786500000003</v>
      </c>
      <c r="I57" s="756">
        <v>0.74824152770531471</v>
      </c>
      <c r="J57" s="756">
        <v>0.6079465552838822</v>
      </c>
      <c r="K57" s="756">
        <v>0.43454515351302325</v>
      </c>
      <c r="L57" s="758">
        <v>0.31416992110335135</v>
      </c>
    </row>
    <row r="58" spans="1:13" x14ac:dyDescent="0.2">
      <c r="B58" s="778" t="s">
        <v>233</v>
      </c>
      <c r="C58" s="761">
        <v>3646</v>
      </c>
      <c r="D58" s="753">
        <v>0.89104345553435804</v>
      </c>
      <c r="E58" s="753">
        <v>0.723132369836473</v>
      </c>
      <c r="F58" s="753">
        <v>0.52607099946552704</v>
      </c>
      <c r="G58" s="753">
        <v>0.39276047475838805</v>
      </c>
      <c r="H58" s="762">
        <v>1128.379373</v>
      </c>
      <c r="I58" s="753">
        <v>0.85319374934511749</v>
      </c>
      <c r="J58" s="753">
        <v>0.67516442713993396</v>
      </c>
      <c r="K58" s="753">
        <v>0.50071706317214559</v>
      </c>
      <c r="L58" s="763">
        <v>0.3700018227822422</v>
      </c>
    </row>
    <row r="59" spans="1:13" x14ac:dyDescent="0.2">
      <c r="B59" s="778" t="s">
        <v>230</v>
      </c>
      <c r="C59" s="761">
        <v>1984</v>
      </c>
      <c r="D59" s="753">
        <v>1.0498652386312173</v>
      </c>
      <c r="E59" s="753">
        <v>0.8483867169699526</v>
      </c>
      <c r="F59" s="753">
        <v>0.61675760504715582</v>
      </c>
      <c r="G59" s="753">
        <v>0.45231539910831586</v>
      </c>
      <c r="H59" s="762">
        <v>652.77250700000002</v>
      </c>
      <c r="I59" s="753">
        <v>0.95913888555890869</v>
      </c>
      <c r="J59" s="753">
        <v>0.75179246406773637</v>
      </c>
      <c r="K59" s="753">
        <v>0.56564982750127302</v>
      </c>
      <c r="L59" s="763">
        <v>0.40794995769372305</v>
      </c>
    </row>
    <row r="60" spans="1:13" x14ac:dyDescent="0.2">
      <c r="B60" s="779" t="s">
        <v>231</v>
      </c>
      <c r="C60" s="765">
        <v>2760</v>
      </c>
      <c r="D60" s="766">
        <v>1.1933211217669846</v>
      </c>
      <c r="E60" s="766">
        <v>0.94434765280182587</v>
      </c>
      <c r="F60" s="766">
        <v>0.71577296973939464</v>
      </c>
      <c r="G60" s="766">
        <v>0.53763157256838123</v>
      </c>
      <c r="H60" s="767">
        <v>833.20494599999995</v>
      </c>
      <c r="I60" s="766">
        <v>1.1113861000914775</v>
      </c>
      <c r="J60" s="766">
        <v>0.83974680159876425</v>
      </c>
      <c r="K60" s="766">
        <v>0.66267882212546836</v>
      </c>
      <c r="L60" s="768">
        <v>0.49441653431063554</v>
      </c>
    </row>
  </sheetData>
  <mergeCells count="5">
    <mergeCell ref="B1:L1"/>
    <mergeCell ref="B2:L2"/>
    <mergeCell ref="B3:L3"/>
    <mergeCell ref="B4:L4"/>
    <mergeCell ref="B5:L5"/>
  </mergeCells>
  <printOptions horizontalCentered="1" verticalCentered="1"/>
  <pageMargins left="0.25" right="0.25" top="0.25" bottom="0.25" header="0.05" footer="0.05"/>
  <pageSetup scale="67" orientation="landscape" r:id="rId1"/>
  <headerFooter>
    <oddHeader>&amp;C&amp;A&amp;R&amp;8&amp;P of &amp;N</oddHeader>
    <oddFooter>&amp;L&amp;8&amp;F&amp;CSOA U.S. Individual Life Mortality Experience 2007-2009 Report Appendices&amp;R03/01/2013</oddFooter>
  </headerFooter>
  <rowBreaks count="1" manualBreakCount="1">
    <brk id="43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9"/>
  <sheetViews>
    <sheetView zoomScaleNormal="100" workbookViewId="0"/>
  </sheetViews>
  <sheetFormatPr defaultColWidth="9.140625" defaultRowHeight="12.75" x14ac:dyDescent="0.25"/>
  <cols>
    <col min="1" max="1" width="14.7109375" style="279" bestFit="1" customWidth="1"/>
    <col min="2" max="2" width="17.5703125" style="279" bestFit="1" customWidth="1"/>
    <col min="3" max="3" width="8.7109375" style="339" bestFit="1" customWidth="1"/>
    <col min="4" max="4" width="9" style="340" bestFit="1" customWidth="1"/>
    <col min="5" max="5" width="9.7109375" style="340" bestFit="1" customWidth="1"/>
    <col min="6" max="6" width="2.7109375" style="281" customWidth="1"/>
    <col min="7" max="7" width="8.7109375" style="341" bestFit="1" customWidth="1"/>
    <col min="8" max="8" width="9" style="342" bestFit="1" customWidth="1"/>
    <col min="9" max="9" width="9.7109375" style="342" bestFit="1" customWidth="1"/>
    <col min="10" max="10" width="2.7109375" style="281" customWidth="1"/>
    <col min="11" max="11" width="8.7109375" style="341" bestFit="1" customWidth="1"/>
    <col min="12" max="12" width="9" style="342" bestFit="1" customWidth="1"/>
    <col min="13" max="13" width="9.7109375" style="342" bestFit="1" customWidth="1"/>
    <col min="14" max="14" width="2.7109375" style="281" customWidth="1"/>
    <col min="15" max="15" width="8.7109375" style="341" bestFit="1" customWidth="1"/>
    <col min="16" max="16" width="9" style="342" bestFit="1" customWidth="1"/>
    <col min="17" max="17" width="9.7109375" style="342" bestFit="1" customWidth="1"/>
    <col min="18" max="25" width="9.140625" style="280"/>
    <col min="26" max="256" width="9.140625" style="281"/>
    <col min="257" max="257" width="14.140625" style="281" customWidth="1"/>
    <col min="258" max="258" width="19.5703125" style="281" customWidth="1"/>
    <col min="259" max="259" width="10.7109375" style="281" customWidth="1"/>
    <col min="260" max="261" width="9.28515625" style="281" customWidth="1"/>
    <col min="262" max="262" width="2.7109375" style="281" customWidth="1"/>
    <col min="263" max="263" width="10.7109375" style="281" customWidth="1"/>
    <col min="264" max="265" width="9.28515625" style="281" customWidth="1"/>
    <col min="266" max="266" width="2.7109375" style="281" customWidth="1"/>
    <col min="267" max="267" width="10.7109375" style="281" customWidth="1"/>
    <col min="268" max="269" width="9.28515625" style="281" customWidth="1"/>
    <col min="270" max="270" width="2.7109375" style="281" customWidth="1"/>
    <col min="271" max="271" width="10.7109375" style="281" customWidth="1"/>
    <col min="272" max="273" width="9.28515625" style="281" customWidth="1"/>
    <col min="274" max="512" width="9.140625" style="281"/>
    <col min="513" max="513" width="14.140625" style="281" customWidth="1"/>
    <col min="514" max="514" width="19.5703125" style="281" customWidth="1"/>
    <col min="515" max="515" width="10.7109375" style="281" customWidth="1"/>
    <col min="516" max="517" width="9.28515625" style="281" customWidth="1"/>
    <col min="518" max="518" width="2.7109375" style="281" customWidth="1"/>
    <col min="519" max="519" width="10.7109375" style="281" customWidth="1"/>
    <col min="520" max="521" width="9.28515625" style="281" customWidth="1"/>
    <col min="522" max="522" width="2.7109375" style="281" customWidth="1"/>
    <col min="523" max="523" width="10.7109375" style="281" customWidth="1"/>
    <col min="524" max="525" width="9.28515625" style="281" customWidth="1"/>
    <col min="526" max="526" width="2.7109375" style="281" customWidth="1"/>
    <col min="527" max="527" width="10.7109375" style="281" customWidth="1"/>
    <col min="528" max="529" width="9.28515625" style="281" customWidth="1"/>
    <col min="530" max="768" width="9.140625" style="281"/>
    <col min="769" max="769" width="14.140625" style="281" customWidth="1"/>
    <col min="770" max="770" width="19.5703125" style="281" customWidth="1"/>
    <col min="771" max="771" width="10.7109375" style="281" customWidth="1"/>
    <col min="772" max="773" width="9.28515625" style="281" customWidth="1"/>
    <col min="774" max="774" width="2.7109375" style="281" customWidth="1"/>
    <col min="775" max="775" width="10.7109375" style="281" customWidth="1"/>
    <col min="776" max="777" width="9.28515625" style="281" customWidth="1"/>
    <col min="778" max="778" width="2.7109375" style="281" customWidth="1"/>
    <col min="779" max="779" width="10.7109375" style="281" customWidth="1"/>
    <col min="780" max="781" width="9.28515625" style="281" customWidth="1"/>
    <col min="782" max="782" width="2.7109375" style="281" customWidth="1"/>
    <col min="783" max="783" width="10.7109375" style="281" customWidth="1"/>
    <col min="784" max="785" width="9.28515625" style="281" customWidth="1"/>
    <col min="786" max="1024" width="9.140625" style="281"/>
    <col min="1025" max="1025" width="14.140625" style="281" customWidth="1"/>
    <col min="1026" max="1026" width="19.5703125" style="281" customWidth="1"/>
    <col min="1027" max="1027" width="10.7109375" style="281" customWidth="1"/>
    <col min="1028" max="1029" width="9.28515625" style="281" customWidth="1"/>
    <col min="1030" max="1030" width="2.7109375" style="281" customWidth="1"/>
    <col min="1031" max="1031" width="10.7109375" style="281" customWidth="1"/>
    <col min="1032" max="1033" width="9.28515625" style="281" customWidth="1"/>
    <col min="1034" max="1034" width="2.7109375" style="281" customWidth="1"/>
    <col min="1035" max="1035" width="10.7109375" style="281" customWidth="1"/>
    <col min="1036" max="1037" width="9.28515625" style="281" customWidth="1"/>
    <col min="1038" max="1038" width="2.7109375" style="281" customWidth="1"/>
    <col min="1039" max="1039" width="10.7109375" style="281" customWidth="1"/>
    <col min="1040" max="1041" width="9.28515625" style="281" customWidth="1"/>
    <col min="1042" max="1280" width="9.140625" style="281"/>
    <col min="1281" max="1281" width="14.140625" style="281" customWidth="1"/>
    <col min="1282" max="1282" width="19.5703125" style="281" customWidth="1"/>
    <col min="1283" max="1283" width="10.7109375" style="281" customWidth="1"/>
    <col min="1284" max="1285" width="9.28515625" style="281" customWidth="1"/>
    <col min="1286" max="1286" width="2.7109375" style="281" customWidth="1"/>
    <col min="1287" max="1287" width="10.7109375" style="281" customWidth="1"/>
    <col min="1288" max="1289" width="9.28515625" style="281" customWidth="1"/>
    <col min="1290" max="1290" width="2.7109375" style="281" customWidth="1"/>
    <col min="1291" max="1291" width="10.7109375" style="281" customWidth="1"/>
    <col min="1292" max="1293" width="9.28515625" style="281" customWidth="1"/>
    <col min="1294" max="1294" width="2.7109375" style="281" customWidth="1"/>
    <col min="1295" max="1295" width="10.7109375" style="281" customWidth="1"/>
    <col min="1296" max="1297" width="9.28515625" style="281" customWidth="1"/>
    <col min="1298" max="1536" width="9.140625" style="281"/>
    <col min="1537" max="1537" width="14.140625" style="281" customWidth="1"/>
    <col min="1538" max="1538" width="19.5703125" style="281" customWidth="1"/>
    <col min="1539" max="1539" width="10.7109375" style="281" customWidth="1"/>
    <col min="1540" max="1541" width="9.28515625" style="281" customWidth="1"/>
    <col min="1542" max="1542" width="2.7109375" style="281" customWidth="1"/>
    <col min="1543" max="1543" width="10.7109375" style="281" customWidth="1"/>
    <col min="1544" max="1545" width="9.28515625" style="281" customWidth="1"/>
    <col min="1546" max="1546" width="2.7109375" style="281" customWidth="1"/>
    <col min="1547" max="1547" width="10.7109375" style="281" customWidth="1"/>
    <col min="1548" max="1549" width="9.28515625" style="281" customWidth="1"/>
    <col min="1550" max="1550" width="2.7109375" style="281" customWidth="1"/>
    <col min="1551" max="1551" width="10.7109375" style="281" customWidth="1"/>
    <col min="1552" max="1553" width="9.28515625" style="281" customWidth="1"/>
    <col min="1554" max="1792" width="9.140625" style="281"/>
    <col min="1793" max="1793" width="14.140625" style="281" customWidth="1"/>
    <col min="1794" max="1794" width="19.5703125" style="281" customWidth="1"/>
    <col min="1795" max="1795" width="10.7109375" style="281" customWidth="1"/>
    <col min="1796" max="1797" width="9.28515625" style="281" customWidth="1"/>
    <col min="1798" max="1798" width="2.7109375" style="281" customWidth="1"/>
    <col min="1799" max="1799" width="10.7109375" style="281" customWidth="1"/>
    <col min="1800" max="1801" width="9.28515625" style="281" customWidth="1"/>
    <col min="1802" max="1802" width="2.7109375" style="281" customWidth="1"/>
    <col min="1803" max="1803" width="10.7109375" style="281" customWidth="1"/>
    <col min="1804" max="1805" width="9.28515625" style="281" customWidth="1"/>
    <col min="1806" max="1806" width="2.7109375" style="281" customWidth="1"/>
    <col min="1807" max="1807" width="10.7109375" style="281" customWidth="1"/>
    <col min="1808" max="1809" width="9.28515625" style="281" customWidth="1"/>
    <col min="1810" max="2048" width="9.140625" style="281"/>
    <col min="2049" max="2049" width="14.140625" style="281" customWidth="1"/>
    <col min="2050" max="2050" width="19.5703125" style="281" customWidth="1"/>
    <col min="2051" max="2051" width="10.7109375" style="281" customWidth="1"/>
    <col min="2052" max="2053" width="9.28515625" style="281" customWidth="1"/>
    <col min="2054" max="2054" width="2.7109375" style="281" customWidth="1"/>
    <col min="2055" max="2055" width="10.7109375" style="281" customWidth="1"/>
    <col min="2056" max="2057" width="9.28515625" style="281" customWidth="1"/>
    <col min="2058" max="2058" width="2.7109375" style="281" customWidth="1"/>
    <col min="2059" max="2059" width="10.7109375" style="281" customWidth="1"/>
    <col min="2060" max="2061" width="9.28515625" style="281" customWidth="1"/>
    <col min="2062" max="2062" width="2.7109375" style="281" customWidth="1"/>
    <col min="2063" max="2063" width="10.7109375" style="281" customWidth="1"/>
    <col min="2064" max="2065" width="9.28515625" style="281" customWidth="1"/>
    <col min="2066" max="2304" width="9.140625" style="281"/>
    <col min="2305" max="2305" width="14.140625" style="281" customWidth="1"/>
    <col min="2306" max="2306" width="19.5703125" style="281" customWidth="1"/>
    <col min="2307" max="2307" width="10.7109375" style="281" customWidth="1"/>
    <col min="2308" max="2309" width="9.28515625" style="281" customWidth="1"/>
    <col min="2310" max="2310" width="2.7109375" style="281" customWidth="1"/>
    <col min="2311" max="2311" width="10.7109375" style="281" customWidth="1"/>
    <col min="2312" max="2313" width="9.28515625" style="281" customWidth="1"/>
    <col min="2314" max="2314" width="2.7109375" style="281" customWidth="1"/>
    <col min="2315" max="2315" width="10.7109375" style="281" customWidth="1"/>
    <col min="2316" max="2317" width="9.28515625" style="281" customWidth="1"/>
    <col min="2318" max="2318" width="2.7109375" style="281" customWidth="1"/>
    <col min="2319" max="2319" width="10.7109375" style="281" customWidth="1"/>
    <col min="2320" max="2321" width="9.28515625" style="281" customWidth="1"/>
    <col min="2322" max="2560" width="9.140625" style="281"/>
    <col min="2561" max="2561" width="14.140625" style="281" customWidth="1"/>
    <col min="2562" max="2562" width="19.5703125" style="281" customWidth="1"/>
    <col min="2563" max="2563" width="10.7109375" style="281" customWidth="1"/>
    <col min="2564" max="2565" width="9.28515625" style="281" customWidth="1"/>
    <col min="2566" max="2566" width="2.7109375" style="281" customWidth="1"/>
    <col min="2567" max="2567" width="10.7109375" style="281" customWidth="1"/>
    <col min="2568" max="2569" width="9.28515625" style="281" customWidth="1"/>
    <col min="2570" max="2570" width="2.7109375" style="281" customWidth="1"/>
    <col min="2571" max="2571" width="10.7109375" style="281" customWidth="1"/>
    <col min="2572" max="2573" width="9.28515625" style="281" customWidth="1"/>
    <col min="2574" max="2574" width="2.7109375" style="281" customWidth="1"/>
    <col min="2575" max="2575" width="10.7109375" style="281" customWidth="1"/>
    <col min="2576" max="2577" width="9.28515625" style="281" customWidth="1"/>
    <col min="2578" max="2816" width="9.140625" style="281"/>
    <col min="2817" max="2817" width="14.140625" style="281" customWidth="1"/>
    <col min="2818" max="2818" width="19.5703125" style="281" customWidth="1"/>
    <col min="2819" max="2819" width="10.7109375" style="281" customWidth="1"/>
    <col min="2820" max="2821" width="9.28515625" style="281" customWidth="1"/>
    <col min="2822" max="2822" width="2.7109375" style="281" customWidth="1"/>
    <col min="2823" max="2823" width="10.7109375" style="281" customWidth="1"/>
    <col min="2824" max="2825" width="9.28515625" style="281" customWidth="1"/>
    <col min="2826" max="2826" width="2.7109375" style="281" customWidth="1"/>
    <col min="2827" max="2827" width="10.7109375" style="281" customWidth="1"/>
    <col min="2828" max="2829" width="9.28515625" style="281" customWidth="1"/>
    <col min="2830" max="2830" width="2.7109375" style="281" customWidth="1"/>
    <col min="2831" max="2831" width="10.7109375" style="281" customWidth="1"/>
    <col min="2832" max="2833" width="9.28515625" style="281" customWidth="1"/>
    <col min="2834" max="3072" width="9.140625" style="281"/>
    <col min="3073" max="3073" width="14.140625" style="281" customWidth="1"/>
    <col min="3074" max="3074" width="19.5703125" style="281" customWidth="1"/>
    <col min="3075" max="3075" width="10.7109375" style="281" customWidth="1"/>
    <col min="3076" max="3077" width="9.28515625" style="281" customWidth="1"/>
    <col min="3078" max="3078" width="2.7109375" style="281" customWidth="1"/>
    <col min="3079" max="3079" width="10.7109375" style="281" customWidth="1"/>
    <col min="3080" max="3081" width="9.28515625" style="281" customWidth="1"/>
    <col min="3082" max="3082" width="2.7109375" style="281" customWidth="1"/>
    <col min="3083" max="3083" width="10.7109375" style="281" customWidth="1"/>
    <col min="3084" max="3085" width="9.28515625" style="281" customWidth="1"/>
    <col min="3086" max="3086" width="2.7109375" style="281" customWidth="1"/>
    <col min="3087" max="3087" width="10.7109375" style="281" customWidth="1"/>
    <col min="3088" max="3089" width="9.28515625" style="281" customWidth="1"/>
    <col min="3090" max="3328" width="9.140625" style="281"/>
    <col min="3329" max="3329" width="14.140625" style="281" customWidth="1"/>
    <col min="3330" max="3330" width="19.5703125" style="281" customWidth="1"/>
    <col min="3331" max="3331" width="10.7109375" style="281" customWidth="1"/>
    <col min="3332" max="3333" width="9.28515625" style="281" customWidth="1"/>
    <col min="3334" max="3334" width="2.7109375" style="281" customWidth="1"/>
    <col min="3335" max="3335" width="10.7109375" style="281" customWidth="1"/>
    <col min="3336" max="3337" width="9.28515625" style="281" customWidth="1"/>
    <col min="3338" max="3338" width="2.7109375" style="281" customWidth="1"/>
    <col min="3339" max="3339" width="10.7109375" style="281" customWidth="1"/>
    <col min="3340" max="3341" width="9.28515625" style="281" customWidth="1"/>
    <col min="3342" max="3342" width="2.7109375" style="281" customWidth="1"/>
    <col min="3343" max="3343" width="10.7109375" style="281" customWidth="1"/>
    <col min="3344" max="3345" width="9.28515625" style="281" customWidth="1"/>
    <col min="3346" max="3584" width="9.140625" style="281"/>
    <col min="3585" max="3585" width="14.140625" style="281" customWidth="1"/>
    <col min="3586" max="3586" width="19.5703125" style="281" customWidth="1"/>
    <col min="3587" max="3587" width="10.7109375" style="281" customWidth="1"/>
    <col min="3588" max="3589" width="9.28515625" style="281" customWidth="1"/>
    <col min="3590" max="3590" width="2.7109375" style="281" customWidth="1"/>
    <col min="3591" max="3591" width="10.7109375" style="281" customWidth="1"/>
    <col min="3592" max="3593" width="9.28515625" style="281" customWidth="1"/>
    <col min="3594" max="3594" width="2.7109375" style="281" customWidth="1"/>
    <col min="3595" max="3595" width="10.7109375" style="281" customWidth="1"/>
    <col min="3596" max="3597" width="9.28515625" style="281" customWidth="1"/>
    <col min="3598" max="3598" width="2.7109375" style="281" customWidth="1"/>
    <col min="3599" max="3599" width="10.7109375" style="281" customWidth="1"/>
    <col min="3600" max="3601" width="9.28515625" style="281" customWidth="1"/>
    <col min="3602" max="3840" width="9.140625" style="281"/>
    <col min="3841" max="3841" width="14.140625" style="281" customWidth="1"/>
    <col min="3842" max="3842" width="19.5703125" style="281" customWidth="1"/>
    <col min="3843" max="3843" width="10.7109375" style="281" customWidth="1"/>
    <col min="3844" max="3845" width="9.28515625" style="281" customWidth="1"/>
    <col min="3846" max="3846" width="2.7109375" style="281" customWidth="1"/>
    <col min="3847" max="3847" width="10.7109375" style="281" customWidth="1"/>
    <col min="3848" max="3849" width="9.28515625" style="281" customWidth="1"/>
    <col min="3850" max="3850" width="2.7109375" style="281" customWidth="1"/>
    <col min="3851" max="3851" width="10.7109375" style="281" customWidth="1"/>
    <col min="3852" max="3853" width="9.28515625" style="281" customWidth="1"/>
    <col min="3854" max="3854" width="2.7109375" style="281" customWidth="1"/>
    <col min="3855" max="3855" width="10.7109375" style="281" customWidth="1"/>
    <col min="3856" max="3857" width="9.28515625" style="281" customWidth="1"/>
    <col min="3858" max="4096" width="9.140625" style="281"/>
    <col min="4097" max="4097" width="14.140625" style="281" customWidth="1"/>
    <col min="4098" max="4098" width="19.5703125" style="281" customWidth="1"/>
    <col min="4099" max="4099" width="10.7109375" style="281" customWidth="1"/>
    <col min="4100" max="4101" width="9.28515625" style="281" customWidth="1"/>
    <col min="4102" max="4102" width="2.7109375" style="281" customWidth="1"/>
    <col min="4103" max="4103" width="10.7109375" style="281" customWidth="1"/>
    <col min="4104" max="4105" width="9.28515625" style="281" customWidth="1"/>
    <col min="4106" max="4106" width="2.7109375" style="281" customWidth="1"/>
    <col min="4107" max="4107" width="10.7109375" style="281" customWidth="1"/>
    <col min="4108" max="4109" width="9.28515625" style="281" customWidth="1"/>
    <col min="4110" max="4110" width="2.7109375" style="281" customWidth="1"/>
    <col min="4111" max="4111" width="10.7109375" style="281" customWidth="1"/>
    <col min="4112" max="4113" width="9.28515625" style="281" customWidth="1"/>
    <col min="4114" max="4352" width="9.140625" style="281"/>
    <col min="4353" max="4353" width="14.140625" style="281" customWidth="1"/>
    <col min="4354" max="4354" width="19.5703125" style="281" customWidth="1"/>
    <col min="4355" max="4355" width="10.7109375" style="281" customWidth="1"/>
    <col min="4356" max="4357" width="9.28515625" style="281" customWidth="1"/>
    <col min="4358" max="4358" width="2.7109375" style="281" customWidth="1"/>
    <col min="4359" max="4359" width="10.7109375" style="281" customWidth="1"/>
    <col min="4360" max="4361" width="9.28515625" style="281" customWidth="1"/>
    <col min="4362" max="4362" width="2.7109375" style="281" customWidth="1"/>
    <col min="4363" max="4363" width="10.7109375" style="281" customWidth="1"/>
    <col min="4364" max="4365" width="9.28515625" style="281" customWidth="1"/>
    <col min="4366" max="4366" width="2.7109375" style="281" customWidth="1"/>
    <col min="4367" max="4367" width="10.7109375" style="281" customWidth="1"/>
    <col min="4368" max="4369" width="9.28515625" style="281" customWidth="1"/>
    <col min="4370" max="4608" width="9.140625" style="281"/>
    <col min="4609" max="4609" width="14.140625" style="281" customWidth="1"/>
    <col min="4610" max="4610" width="19.5703125" style="281" customWidth="1"/>
    <col min="4611" max="4611" width="10.7109375" style="281" customWidth="1"/>
    <col min="4612" max="4613" width="9.28515625" style="281" customWidth="1"/>
    <col min="4614" max="4614" width="2.7109375" style="281" customWidth="1"/>
    <col min="4615" max="4615" width="10.7109375" style="281" customWidth="1"/>
    <col min="4616" max="4617" width="9.28515625" style="281" customWidth="1"/>
    <col min="4618" max="4618" width="2.7109375" style="281" customWidth="1"/>
    <col min="4619" max="4619" width="10.7109375" style="281" customWidth="1"/>
    <col min="4620" max="4621" width="9.28515625" style="281" customWidth="1"/>
    <col min="4622" max="4622" width="2.7109375" style="281" customWidth="1"/>
    <col min="4623" max="4623" width="10.7109375" style="281" customWidth="1"/>
    <col min="4624" max="4625" width="9.28515625" style="281" customWidth="1"/>
    <col min="4626" max="4864" width="9.140625" style="281"/>
    <col min="4865" max="4865" width="14.140625" style="281" customWidth="1"/>
    <col min="4866" max="4866" width="19.5703125" style="281" customWidth="1"/>
    <col min="4867" max="4867" width="10.7109375" style="281" customWidth="1"/>
    <col min="4868" max="4869" width="9.28515625" style="281" customWidth="1"/>
    <col min="4870" max="4870" width="2.7109375" style="281" customWidth="1"/>
    <col min="4871" max="4871" width="10.7109375" style="281" customWidth="1"/>
    <col min="4872" max="4873" width="9.28515625" style="281" customWidth="1"/>
    <col min="4874" max="4874" width="2.7109375" style="281" customWidth="1"/>
    <col min="4875" max="4875" width="10.7109375" style="281" customWidth="1"/>
    <col min="4876" max="4877" width="9.28515625" style="281" customWidth="1"/>
    <col min="4878" max="4878" width="2.7109375" style="281" customWidth="1"/>
    <col min="4879" max="4879" width="10.7109375" style="281" customWidth="1"/>
    <col min="4880" max="4881" width="9.28515625" style="281" customWidth="1"/>
    <col min="4882" max="5120" width="9.140625" style="281"/>
    <col min="5121" max="5121" width="14.140625" style="281" customWidth="1"/>
    <col min="5122" max="5122" width="19.5703125" style="281" customWidth="1"/>
    <col min="5123" max="5123" width="10.7109375" style="281" customWidth="1"/>
    <col min="5124" max="5125" width="9.28515625" style="281" customWidth="1"/>
    <col min="5126" max="5126" width="2.7109375" style="281" customWidth="1"/>
    <col min="5127" max="5127" width="10.7109375" style="281" customWidth="1"/>
    <col min="5128" max="5129" width="9.28515625" style="281" customWidth="1"/>
    <col min="5130" max="5130" width="2.7109375" style="281" customWidth="1"/>
    <col min="5131" max="5131" width="10.7109375" style="281" customWidth="1"/>
    <col min="5132" max="5133" width="9.28515625" style="281" customWidth="1"/>
    <col min="5134" max="5134" width="2.7109375" style="281" customWidth="1"/>
    <col min="5135" max="5135" width="10.7109375" style="281" customWidth="1"/>
    <col min="5136" max="5137" width="9.28515625" style="281" customWidth="1"/>
    <col min="5138" max="5376" width="9.140625" style="281"/>
    <col min="5377" max="5377" width="14.140625" style="281" customWidth="1"/>
    <col min="5378" max="5378" width="19.5703125" style="281" customWidth="1"/>
    <col min="5379" max="5379" width="10.7109375" style="281" customWidth="1"/>
    <col min="5380" max="5381" width="9.28515625" style="281" customWidth="1"/>
    <col min="5382" max="5382" width="2.7109375" style="281" customWidth="1"/>
    <col min="5383" max="5383" width="10.7109375" style="281" customWidth="1"/>
    <col min="5384" max="5385" width="9.28515625" style="281" customWidth="1"/>
    <col min="5386" max="5386" width="2.7109375" style="281" customWidth="1"/>
    <col min="5387" max="5387" width="10.7109375" style="281" customWidth="1"/>
    <col min="5388" max="5389" width="9.28515625" style="281" customWidth="1"/>
    <col min="5390" max="5390" width="2.7109375" style="281" customWidth="1"/>
    <col min="5391" max="5391" width="10.7109375" style="281" customWidth="1"/>
    <col min="5392" max="5393" width="9.28515625" style="281" customWidth="1"/>
    <col min="5394" max="5632" width="9.140625" style="281"/>
    <col min="5633" max="5633" width="14.140625" style="281" customWidth="1"/>
    <col min="5634" max="5634" width="19.5703125" style="281" customWidth="1"/>
    <col min="5635" max="5635" width="10.7109375" style="281" customWidth="1"/>
    <col min="5636" max="5637" width="9.28515625" style="281" customWidth="1"/>
    <col min="5638" max="5638" width="2.7109375" style="281" customWidth="1"/>
    <col min="5639" max="5639" width="10.7109375" style="281" customWidth="1"/>
    <col min="5640" max="5641" width="9.28515625" style="281" customWidth="1"/>
    <col min="5642" max="5642" width="2.7109375" style="281" customWidth="1"/>
    <col min="5643" max="5643" width="10.7109375" style="281" customWidth="1"/>
    <col min="5644" max="5645" width="9.28515625" style="281" customWidth="1"/>
    <col min="5646" max="5646" width="2.7109375" style="281" customWidth="1"/>
    <col min="5647" max="5647" width="10.7109375" style="281" customWidth="1"/>
    <col min="5648" max="5649" width="9.28515625" style="281" customWidth="1"/>
    <col min="5650" max="5888" width="9.140625" style="281"/>
    <col min="5889" max="5889" width="14.140625" style="281" customWidth="1"/>
    <col min="5890" max="5890" width="19.5703125" style="281" customWidth="1"/>
    <col min="5891" max="5891" width="10.7109375" style="281" customWidth="1"/>
    <col min="5892" max="5893" width="9.28515625" style="281" customWidth="1"/>
    <col min="5894" max="5894" width="2.7109375" style="281" customWidth="1"/>
    <col min="5895" max="5895" width="10.7109375" style="281" customWidth="1"/>
    <col min="5896" max="5897" width="9.28515625" style="281" customWidth="1"/>
    <col min="5898" max="5898" width="2.7109375" style="281" customWidth="1"/>
    <col min="5899" max="5899" width="10.7109375" style="281" customWidth="1"/>
    <col min="5900" max="5901" width="9.28515625" style="281" customWidth="1"/>
    <col min="5902" max="5902" width="2.7109375" style="281" customWidth="1"/>
    <col min="5903" max="5903" width="10.7109375" style="281" customWidth="1"/>
    <col min="5904" max="5905" width="9.28515625" style="281" customWidth="1"/>
    <col min="5906" max="6144" width="9.140625" style="281"/>
    <col min="6145" max="6145" width="14.140625" style="281" customWidth="1"/>
    <col min="6146" max="6146" width="19.5703125" style="281" customWidth="1"/>
    <col min="6147" max="6147" width="10.7109375" style="281" customWidth="1"/>
    <col min="6148" max="6149" width="9.28515625" style="281" customWidth="1"/>
    <col min="6150" max="6150" width="2.7109375" style="281" customWidth="1"/>
    <col min="6151" max="6151" width="10.7109375" style="281" customWidth="1"/>
    <col min="6152" max="6153" width="9.28515625" style="281" customWidth="1"/>
    <col min="6154" max="6154" width="2.7109375" style="281" customWidth="1"/>
    <col min="6155" max="6155" width="10.7109375" style="281" customWidth="1"/>
    <col min="6156" max="6157" width="9.28515625" style="281" customWidth="1"/>
    <col min="6158" max="6158" width="2.7109375" style="281" customWidth="1"/>
    <col min="6159" max="6159" width="10.7109375" style="281" customWidth="1"/>
    <col min="6160" max="6161" width="9.28515625" style="281" customWidth="1"/>
    <col min="6162" max="6400" width="9.140625" style="281"/>
    <col min="6401" max="6401" width="14.140625" style="281" customWidth="1"/>
    <col min="6402" max="6402" width="19.5703125" style="281" customWidth="1"/>
    <col min="6403" max="6403" width="10.7109375" style="281" customWidth="1"/>
    <col min="6404" max="6405" width="9.28515625" style="281" customWidth="1"/>
    <col min="6406" max="6406" width="2.7109375" style="281" customWidth="1"/>
    <col min="6407" max="6407" width="10.7109375" style="281" customWidth="1"/>
    <col min="6408" max="6409" width="9.28515625" style="281" customWidth="1"/>
    <col min="6410" max="6410" width="2.7109375" style="281" customWidth="1"/>
    <col min="6411" max="6411" width="10.7109375" style="281" customWidth="1"/>
    <col min="6412" max="6413" width="9.28515625" style="281" customWidth="1"/>
    <col min="6414" max="6414" width="2.7109375" style="281" customWidth="1"/>
    <col min="6415" max="6415" width="10.7109375" style="281" customWidth="1"/>
    <col min="6416" max="6417" width="9.28515625" style="281" customWidth="1"/>
    <col min="6418" max="6656" width="9.140625" style="281"/>
    <col min="6657" max="6657" width="14.140625" style="281" customWidth="1"/>
    <col min="6658" max="6658" width="19.5703125" style="281" customWidth="1"/>
    <col min="6659" max="6659" width="10.7109375" style="281" customWidth="1"/>
    <col min="6660" max="6661" width="9.28515625" style="281" customWidth="1"/>
    <col min="6662" max="6662" width="2.7109375" style="281" customWidth="1"/>
    <col min="6663" max="6663" width="10.7109375" style="281" customWidth="1"/>
    <col min="6664" max="6665" width="9.28515625" style="281" customWidth="1"/>
    <col min="6666" max="6666" width="2.7109375" style="281" customWidth="1"/>
    <col min="6667" max="6667" width="10.7109375" style="281" customWidth="1"/>
    <col min="6668" max="6669" width="9.28515625" style="281" customWidth="1"/>
    <col min="6670" max="6670" width="2.7109375" style="281" customWidth="1"/>
    <col min="6671" max="6671" width="10.7109375" style="281" customWidth="1"/>
    <col min="6672" max="6673" width="9.28515625" style="281" customWidth="1"/>
    <col min="6674" max="6912" width="9.140625" style="281"/>
    <col min="6913" max="6913" width="14.140625" style="281" customWidth="1"/>
    <col min="6914" max="6914" width="19.5703125" style="281" customWidth="1"/>
    <col min="6915" max="6915" width="10.7109375" style="281" customWidth="1"/>
    <col min="6916" max="6917" width="9.28515625" style="281" customWidth="1"/>
    <col min="6918" max="6918" width="2.7109375" style="281" customWidth="1"/>
    <col min="6919" max="6919" width="10.7109375" style="281" customWidth="1"/>
    <col min="6920" max="6921" width="9.28515625" style="281" customWidth="1"/>
    <col min="6922" max="6922" width="2.7109375" style="281" customWidth="1"/>
    <col min="6923" max="6923" width="10.7109375" style="281" customWidth="1"/>
    <col min="6924" max="6925" width="9.28515625" style="281" customWidth="1"/>
    <col min="6926" max="6926" width="2.7109375" style="281" customWidth="1"/>
    <col min="6927" max="6927" width="10.7109375" style="281" customWidth="1"/>
    <col min="6928" max="6929" width="9.28515625" style="281" customWidth="1"/>
    <col min="6930" max="7168" width="9.140625" style="281"/>
    <col min="7169" max="7169" width="14.140625" style="281" customWidth="1"/>
    <col min="7170" max="7170" width="19.5703125" style="281" customWidth="1"/>
    <col min="7171" max="7171" width="10.7109375" style="281" customWidth="1"/>
    <col min="7172" max="7173" width="9.28515625" style="281" customWidth="1"/>
    <col min="7174" max="7174" width="2.7109375" style="281" customWidth="1"/>
    <col min="7175" max="7175" width="10.7109375" style="281" customWidth="1"/>
    <col min="7176" max="7177" width="9.28515625" style="281" customWidth="1"/>
    <col min="7178" max="7178" width="2.7109375" style="281" customWidth="1"/>
    <col min="7179" max="7179" width="10.7109375" style="281" customWidth="1"/>
    <col min="7180" max="7181" width="9.28515625" style="281" customWidth="1"/>
    <col min="7182" max="7182" width="2.7109375" style="281" customWidth="1"/>
    <col min="7183" max="7183" width="10.7109375" style="281" customWidth="1"/>
    <col min="7184" max="7185" width="9.28515625" style="281" customWidth="1"/>
    <col min="7186" max="7424" width="9.140625" style="281"/>
    <col min="7425" max="7425" width="14.140625" style="281" customWidth="1"/>
    <col min="7426" max="7426" width="19.5703125" style="281" customWidth="1"/>
    <col min="7427" max="7427" width="10.7109375" style="281" customWidth="1"/>
    <col min="7428" max="7429" width="9.28515625" style="281" customWidth="1"/>
    <col min="7430" max="7430" width="2.7109375" style="281" customWidth="1"/>
    <col min="7431" max="7431" width="10.7109375" style="281" customWidth="1"/>
    <col min="7432" max="7433" width="9.28515625" style="281" customWidth="1"/>
    <col min="7434" max="7434" width="2.7109375" style="281" customWidth="1"/>
    <col min="7435" max="7435" width="10.7109375" style="281" customWidth="1"/>
    <col min="7436" max="7437" width="9.28515625" style="281" customWidth="1"/>
    <col min="7438" max="7438" width="2.7109375" style="281" customWidth="1"/>
    <col min="7439" max="7439" width="10.7109375" style="281" customWidth="1"/>
    <col min="7440" max="7441" width="9.28515625" style="281" customWidth="1"/>
    <col min="7442" max="7680" width="9.140625" style="281"/>
    <col min="7681" max="7681" width="14.140625" style="281" customWidth="1"/>
    <col min="7682" max="7682" width="19.5703125" style="281" customWidth="1"/>
    <col min="7683" max="7683" width="10.7109375" style="281" customWidth="1"/>
    <col min="7684" max="7685" width="9.28515625" style="281" customWidth="1"/>
    <col min="7686" max="7686" width="2.7109375" style="281" customWidth="1"/>
    <col min="7687" max="7687" width="10.7109375" style="281" customWidth="1"/>
    <col min="7688" max="7689" width="9.28515625" style="281" customWidth="1"/>
    <col min="7690" max="7690" width="2.7109375" style="281" customWidth="1"/>
    <col min="7691" max="7691" width="10.7109375" style="281" customWidth="1"/>
    <col min="7692" max="7693" width="9.28515625" style="281" customWidth="1"/>
    <col min="7694" max="7694" width="2.7109375" style="281" customWidth="1"/>
    <col min="7695" max="7695" width="10.7109375" style="281" customWidth="1"/>
    <col min="7696" max="7697" width="9.28515625" style="281" customWidth="1"/>
    <col min="7698" max="7936" width="9.140625" style="281"/>
    <col min="7937" max="7937" width="14.140625" style="281" customWidth="1"/>
    <col min="7938" max="7938" width="19.5703125" style="281" customWidth="1"/>
    <col min="7939" max="7939" width="10.7109375" style="281" customWidth="1"/>
    <col min="7940" max="7941" width="9.28515625" style="281" customWidth="1"/>
    <col min="7942" max="7942" width="2.7109375" style="281" customWidth="1"/>
    <col min="7943" max="7943" width="10.7109375" style="281" customWidth="1"/>
    <col min="7944" max="7945" width="9.28515625" style="281" customWidth="1"/>
    <col min="7946" max="7946" width="2.7109375" style="281" customWidth="1"/>
    <col min="7947" max="7947" width="10.7109375" style="281" customWidth="1"/>
    <col min="7948" max="7949" width="9.28515625" style="281" customWidth="1"/>
    <col min="7950" max="7950" width="2.7109375" style="281" customWidth="1"/>
    <col min="7951" max="7951" width="10.7109375" style="281" customWidth="1"/>
    <col min="7952" max="7953" width="9.28515625" style="281" customWidth="1"/>
    <col min="7954" max="8192" width="9.140625" style="281"/>
    <col min="8193" max="8193" width="14.140625" style="281" customWidth="1"/>
    <col min="8194" max="8194" width="19.5703125" style="281" customWidth="1"/>
    <col min="8195" max="8195" width="10.7109375" style="281" customWidth="1"/>
    <col min="8196" max="8197" width="9.28515625" style="281" customWidth="1"/>
    <col min="8198" max="8198" width="2.7109375" style="281" customWidth="1"/>
    <col min="8199" max="8199" width="10.7109375" style="281" customWidth="1"/>
    <col min="8200" max="8201" width="9.28515625" style="281" customWidth="1"/>
    <col min="8202" max="8202" width="2.7109375" style="281" customWidth="1"/>
    <col min="8203" max="8203" width="10.7109375" style="281" customWidth="1"/>
    <col min="8204" max="8205" width="9.28515625" style="281" customWidth="1"/>
    <col min="8206" max="8206" width="2.7109375" style="281" customWidth="1"/>
    <col min="8207" max="8207" width="10.7109375" style="281" customWidth="1"/>
    <col min="8208" max="8209" width="9.28515625" style="281" customWidth="1"/>
    <col min="8210" max="8448" width="9.140625" style="281"/>
    <col min="8449" max="8449" width="14.140625" style="281" customWidth="1"/>
    <col min="8450" max="8450" width="19.5703125" style="281" customWidth="1"/>
    <col min="8451" max="8451" width="10.7109375" style="281" customWidth="1"/>
    <col min="8452" max="8453" width="9.28515625" style="281" customWidth="1"/>
    <col min="8454" max="8454" width="2.7109375" style="281" customWidth="1"/>
    <col min="8455" max="8455" width="10.7109375" style="281" customWidth="1"/>
    <col min="8456" max="8457" width="9.28515625" style="281" customWidth="1"/>
    <col min="8458" max="8458" width="2.7109375" style="281" customWidth="1"/>
    <col min="8459" max="8459" width="10.7109375" style="281" customWidth="1"/>
    <col min="8460" max="8461" width="9.28515625" style="281" customWidth="1"/>
    <col min="8462" max="8462" width="2.7109375" style="281" customWidth="1"/>
    <col min="8463" max="8463" width="10.7109375" style="281" customWidth="1"/>
    <col min="8464" max="8465" width="9.28515625" style="281" customWidth="1"/>
    <col min="8466" max="8704" width="9.140625" style="281"/>
    <col min="8705" max="8705" width="14.140625" style="281" customWidth="1"/>
    <col min="8706" max="8706" width="19.5703125" style="281" customWidth="1"/>
    <col min="8707" max="8707" width="10.7109375" style="281" customWidth="1"/>
    <col min="8708" max="8709" width="9.28515625" style="281" customWidth="1"/>
    <col min="8710" max="8710" width="2.7109375" style="281" customWidth="1"/>
    <col min="8711" max="8711" width="10.7109375" style="281" customWidth="1"/>
    <col min="8712" max="8713" width="9.28515625" style="281" customWidth="1"/>
    <col min="8714" max="8714" width="2.7109375" style="281" customWidth="1"/>
    <col min="8715" max="8715" width="10.7109375" style="281" customWidth="1"/>
    <col min="8716" max="8717" width="9.28515625" style="281" customWidth="1"/>
    <col min="8718" max="8718" width="2.7109375" style="281" customWidth="1"/>
    <col min="8719" max="8719" width="10.7109375" style="281" customWidth="1"/>
    <col min="8720" max="8721" width="9.28515625" style="281" customWidth="1"/>
    <col min="8722" max="8960" width="9.140625" style="281"/>
    <col min="8961" max="8961" width="14.140625" style="281" customWidth="1"/>
    <col min="8962" max="8962" width="19.5703125" style="281" customWidth="1"/>
    <col min="8963" max="8963" width="10.7109375" style="281" customWidth="1"/>
    <col min="8964" max="8965" width="9.28515625" style="281" customWidth="1"/>
    <col min="8966" max="8966" width="2.7109375" style="281" customWidth="1"/>
    <col min="8967" max="8967" width="10.7109375" style="281" customWidth="1"/>
    <col min="8968" max="8969" width="9.28515625" style="281" customWidth="1"/>
    <col min="8970" max="8970" width="2.7109375" style="281" customWidth="1"/>
    <col min="8971" max="8971" width="10.7109375" style="281" customWidth="1"/>
    <col min="8972" max="8973" width="9.28515625" style="281" customWidth="1"/>
    <col min="8974" max="8974" width="2.7109375" style="281" customWidth="1"/>
    <col min="8975" max="8975" width="10.7109375" style="281" customWidth="1"/>
    <col min="8976" max="8977" width="9.28515625" style="281" customWidth="1"/>
    <col min="8978" max="9216" width="9.140625" style="281"/>
    <col min="9217" max="9217" width="14.140625" style="281" customWidth="1"/>
    <col min="9218" max="9218" width="19.5703125" style="281" customWidth="1"/>
    <col min="9219" max="9219" width="10.7109375" style="281" customWidth="1"/>
    <col min="9220" max="9221" width="9.28515625" style="281" customWidth="1"/>
    <col min="9222" max="9222" width="2.7109375" style="281" customWidth="1"/>
    <col min="9223" max="9223" width="10.7109375" style="281" customWidth="1"/>
    <col min="9224" max="9225" width="9.28515625" style="281" customWidth="1"/>
    <col min="9226" max="9226" width="2.7109375" style="281" customWidth="1"/>
    <col min="9227" max="9227" width="10.7109375" style="281" customWidth="1"/>
    <col min="9228" max="9229" width="9.28515625" style="281" customWidth="1"/>
    <col min="9230" max="9230" width="2.7109375" style="281" customWidth="1"/>
    <col min="9231" max="9231" width="10.7109375" style="281" customWidth="1"/>
    <col min="9232" max="9233" width="9.28515625" style="281" customWidth="1"/>
    <col min="9234" max="9472" width="9.140625" style="281"/>
    <col min="9473" max="9473" width="14.140625" style="281" customWidth="1"/>
    <col min="9474" max="9474" width="19.5703125" style="281" customWidth="1"/>
    <col min="9475" max="9475" width="10.7109375" style="281" customWidth="1"/>
    <col min="9476" max="9477" width="9.28515625" style="281" customWidth="1"/>
    <col min="9478" max="9478" width="2.7109375" style="281" customWidth="1"/>
    <col min="9479" max="9479" width="10.7109375" style="281" customWidth="1"/>
    <col min="9480" max="9481" width="9.28515625" style="281" customWidth="1"/>
    <col min="9482" max="9482" width="2.7109375" style="281" customWidth="1"/>
    <col min="9483" max="9483" width="10.7109375" style="281" customWidth="1"/>
    <col min="9484" max="9485" width="9.28515625" style="281" customWidth="1"/>
    <col min="9486" max="9486" width="2.7109375" style="281" customWidth="1"/>
    <col min="9487" max="9487" width="10.7109375" style="281" customWidth="1"/>
    <col min="9488" max="9489" width="9.28515625" style="281" customWidth="1"/>
    <col min="9490" max="9728" width="9.140625" style="281"/>
    <col min="9729" max="9729" width="14.140625" style="281" customWidth="1"/>
    <col min="9730" max="9730" width="19.5703125" style="281" customWidth="1"/>
    <col min="9731" max="9731" width="10.7109375" style="281" customWidth="1"/>
    <col min="9732" max="9733" width="9.28515625" style="281" customWidth="1"/>
    <col min="9734" max="9734" width="2.7109375" style="281" customWidth="1"/>
    <col min="9735" max="9735" width="10.7109375" style="281" customWidth="1"/>
    <col min="9736" max="9737" width="9.28515625" style="281" customWidth="1"/>
    <col min="9738" max="9738" width="2.7109375" style="281" customWidth="1"/>
    <col min="9739" max="9739" width="10.7109375" style="281" customWidth="1"/>
    <col min="9740" max="9741" width="9.28515625" style="281" customWidth="1"/>
    <col min="9742" max="9742" width="2.7109375" style="281" customWidth="1"/>
    <col min="9743" max="9743" width="10.7109375" style="281" customWidth="1"/>
    <col min="9744" max="9745" width="9.28515625" style="281" customWidth="1"/>
    <col min="9746" max="9984" width="9.140625" style="281"/>
    <col min="9985" max="9985" width="14.140625" style="281" customWidth="1"/>
    <col min="9986" max="9986" width="19.5703125" style="281" customWidth="1"/>
    <col min="9987" max="9987" width="10.7109375" style="281" customWidth="1"/>
    <col min="9988" max="9989" width="9.28515625" style="281" customWidth="1"/>
    <col min="9990" max="9990" width="2.7109375" style="281" customWidth="1"/>
    <col min="9991" max="9991" width="10.7109375" style="281" customWidth="1"/>
    <col min="9992" max="9993" width="9.28515625" style="281" customWidth="1"/>
    <col min="9994" max="9994" width="2.7109375" style="281" customWidth="1"/>
    <col min="9995" max="9995" width="10.7109375" style="281" customWidth="1"/>
    <col min="9996" max="9997" width="9.28515625" style="281" customWidth="1"/>
    <col min="9998" max="9998" width="2.7109375" style="281" customWidth="1"/>
    <col min="9999" max="9999" width="10.7109375" style="281" customWidth="1"/>
    <col min="10000" max="10001" width="9.28515625" style="281" customWidth="1"/>
    <col min="10002" max="10240" width="9.140625" style="281"/>
    <col min="10241" max="10241" width="14.140625" style="281" customWidth="1"/>
    <col min="10242" max="10242" width="19.5703125" style="281" customWidth="1"/>
    <col min="10243" max="10243" width="10.7109375" style="281" customWidth="1"/>
    <col min="10244" max="10245" width="9.28515625" style="281" customWidth="1"/>
    <col min="10246" max="10246" width="2.7109375" style="281" customWidth="1"/>
    <col min="10247" max="10247" width="10.7109375" style="281" customWidth="1"/>
    <col min="10248" max="10249" width="9.28515625" style="281" customWidth="1"/>
    <col min="10250" max="10250" width="2.7109375" style="281" customWidth="1"/>
    <col min="10251" max="10251" width="10.7109375" style="281" customWidth="1"/>
    <col min="10252" max="10253" width="9.28515625" style="281" customWidth="1"/>
    <col min="10254" max="10254" width="2.7109375" style="281" customWidth="1"/>
    <col min="10255" max="10255" width="10.7109375" style="281" customWidth="1"/>
    <col min="10256" max="10257" width="9.28515625" style="281" customWidth="1"/>
    <col min="10258" max="10496" width="9.140625" style="281"/>
    <col min="10497" max="10497" width="14.140625" style="281" customWidth="1"/>
    <col min="10498" max="10498" width="19.5703125" style="281" customWidth="1"/>
    <col min="10499" max="10499" width="10.7109375" style="281" customWidth="1"/>
    <col min="10500" max="10501" width="9.28515625" style="281" customWidth="1"/>
    <col min="10502" max="10502" width="2.7109375" style="281" customWidth="1"/>
    <col min="10503" max="10503" width="10.7109375" style="281" customWidth="1"/>
    <col min="10504" max="10505" width="9.28515625" style="281" customWidth="1"/>
    <col min="10506" max="10506" width="2.7109375" style="281" customWidth="1"/>
    <col min="10507" max="10507" width="10.7109375" style="281" customWidth="1"/>
    <col min="10508" max="10509" width="9.28515625" style="281" customWidth="1"/>
    <col min="10510" max="10510" width="2.7109375" style="281" customWidth="1"/>
    <col min="10511" max="10511" width="10.7109375" style="281" customWidth="1"/>
    <col min="10512" max="10513" width="9.28515625" style="281" customWidth="1"/>
    <col min="10514" max="10752" width="9.140625" style="281"/>
    <col min="10753" max="10753" width="14.140625" style="281" customWidth="1"/>
    <col min="10754" max="10754" width="19.5703125" style="281" customWidth="1"/>
    <col min="10755" max="10755" width="10.7109375" style="281" customWidth="1"/>
    <col min="10756" max="10757" width="9.28515625" style="281" customWidth="1"/>
    <col min="10758" max="10758" width="2.7109375" style="281" customWidth="1"/>
    <col min="10759" max="10759" width="10.7109375" style="281" customWidth="1"/>
    <col min="10760" max="10761" width="9.28515625" style="281" customWidth="1"/>
    <col min="10762" max="10762" width="2.7109375" style="281" customWidth="1"/>
    <col min="10763" max="10763" width="10.7109375" style="281" customWidth="1"/>
    <col min="10764" max="10765" width="9.28515625" style="281" customWidth="1"/>
    <col min="10766" max="10766" width="2.7109375" style="281" customWidth="1"/>
    <col min="10767" max="10767" width="10.7109375" style="281" customWidth="1"/>
    <col min="10768" max="10769" width="9.28515625" style="281" customWidth="1"/>
    <col min="10770" max="11008" width="9.140625" style="281"/>
    <col min="11009" max="11009" width="14.140625" style="281" customWidth="1"/>
    <col min="11010" max="11010" width="19.5703125" style="281" customWidth="1"/>
    <col min="11011" max="11011" width="10.7109375" style="281" customWidth="1"/>
    <col min="11012" max="11013" width="9.28515625" style="281" customWidth="1"/>
    <col min="11014" max="11014" width="2.7109375" style="281" customWidth="1"/>
    <col min="11015" max="11015" width="10.7109375" style="281" customWidth="1"/>
    <col min="11016" max="11017" width="9.28515625" style="281" customWidth="1"/>
    <col min="11018" max="11018" width="2.7109375" style="281" customWidth="1"/>
    <col min="11019" max="11019" width="10.7109375" style="281" customWidth="1"/>
    <col min="11020" max="11021" width="9.28515625" style="281" customWidth="1"/>
    <col min="11022" max="11022" width="2.7109375" style="281" customWidth="1"/>
    <col min="11023" max="11023" width="10.7109375" style="281" customWidth="1"/>
    <col min="11024" max="11025" width="9.28515625" style="281" customWidth="1"/>
    <col min="11026" max="11264" width="9.140625" style="281"/>
    <col min="11265" max="11265" width="14.140625" style="281" customWidth="1"/>
    <col min="11266" max="11266" width="19.5703125" style="281" customWidth="1"/>
    <col min="11267" max="11267" width="10.7109375" style="281" customWidth="1"/>
    <col min="11268" max="11269" width="9.28515625" style="281" customWidth="1"/>
    <col min="11270" max="11270" width="2.7109375" style="281" customWidth="1"/>
    <col min="11271" max="11271" width="10.7109375" style="281" customWidth="1"/>
    <col min="11272" max="11273" width="9.28515625" style="281" customWidth="1"/>
    <col min="11274" max="11274" width="2.7109375" style="281" customWidth="1"/>
    <col min="11275" max="11275" width="10.7109375" style="281" customWidth="1"/>
    <col min="11276" max="11277" width="9.28515625" style="281" customWidth="1"/>
    <col min="11278" max="11278" width="2.7109375" style="281" customWidth="1"/>
    <col min="11279" max="11279" width="10.7109375" style="281" customWidth="1"/>
    <col min="11280" max="11281" width="9.28515625" style="281" customWidth="1"/>
    <col min="11282" max="11520" width="9.140625" style="281"/>
    <col min="11521" max="11521" width="14.140625" style="281" customWidth="1"/>
    <col min="11522" max="11522" width="19.5703125" style="281" customWidth="1"/>
    <col min="11523" max="11523" width="10.7109375" style="281" customWidth="1"/>
    <col min="11524" max="11525" width="9.28515625" style="281" customWidth="1"/>
    <col min="11526" max="11526" width="2.7109375" style="281" customWidth="1"/>
    <col min="11527" max="11527" width="10.7109375" style="281" customWidth="1"/>
    <col min="11528" max="11529" width="9.28515625" style="281" customWidth="1"/>
    <col min="11530" max="11530" width="2.7109375" style="281" customWidth="1"/>
    <col min="11531" max="11531" width="10.7109375" style="281" customWidth="1"/>
    <col min="11532" max="11533" width="9.28515625" style="281" customWidth="1"/>
    <col min="11534" max="11534" width="2.7109375" style="281" customWidth="1"/>
    <col min="11535" max="11535" width="10.7109375" style="281" customWidth="1"/>
    <col min="11536" max="11537" width="9.28515625" style="281" customWidth="1"/>
    <col min="11538" max="11776" width="9.140625" style="281"/>
    <col min="11777" max="11777" width="14.140625" style="281" customWidth="1"/>
    <col min="11778" max="11778" width="19.5703125" style="281" customWidth="1"/>
    <col min="11779" max="11779" width="10.7109375" style="281" customWidth="1"/>
    <col min="11780" max="11781" width="9.28515625" style="281" customWidth="1"/>
    <col min="11782" max="11782" width="2.7109375" style="281" customWidth="1"/>
    <col min="11783" max="11783" width="10.7109375" style="281" customWidth="1"/>
    <col min="11784" max="11785" width="9.28515625" style="281" customWidth="1"/>
    <col min="11786" max="11786" width="2.7109375" style="281" customWidth="1"/>
    <col min="11787" max="11787" width="10.7109375" style="281" customWidth="1"/>
    <col min="11788" max="11789" width="9.28515625" style="281" customWidth="1"/>
    <col min="11790" max="11790" width="2.7109375" style="281" customWidth="1"/>
    <col min="11791" max="11791" width="10.7109375" style="281" customWidth="1"/>
    <col min="11792" max="11793" width="9.28515625" style="281" customWidth="1"/>
    <col min="11794" max="12032" width="9.140625" style="281"/>
    <col min="12033" max="12033" width="14.140625" style="281" customWidth="1"/>
    <col min="12034" max="12034" width="19.5703125" style="281" customWidth="1"/>
    <col min="12035" max="12035" width="10.7109375" style="281" customWidth="1"/>
    <col min="12036" max="12037" width="9.28515625" style="281" customWidth="1"/>
    <col min="12038" max="12038" width="2.7109375" style="281" customWidth="1"/>
    <col min="12039" max="12039" width="10.7109375" style="281" customWidth="1"/>
    <col min="12040" max="12041" width="9.28515625" style="281" customWidth="1"/>
    <col min="12042" max="12042" width="2.7109375" style="281" customWidth="1"/>
    <col min="12043" max="12043" width="10.7109375" style="281" customWidth="1"/>
    <col min="12044" max="12045" width="9.28515625" style="281" customWidth="1"/>
    <col min="12046" max="12046" width="2.7109375" style="281" customWidth="1"/>
    <col min="12047" max="12047" width="10.7109375" style="281" customWidth="1"/>
    <col min="12048" max="12049" width="9.28515625" style="281" customWidth="1"/>
    <col min="12050" max="12288" width="9.140625" style="281"/>
    <col min="12289" max="12289" width="14.140625" style="281" customWidth="1"/>
    <col min="12290" max="12290" width="19.5703125" style="281" customWidth="1"/>
    <col min="12291" max="12291" width="10.7109375" style="281" customWidth="1"/>
    <col min="12292" max="12293" width="9.28515625" style="281" customWidth="1"/>
    <col min="12294" max="12294" width="2.7109375" style="281" customWidth="1"/>
    <col min="12295" max="12295" width="10.7109375" style="281" customWidth="1"/>
    <col min="12296" max="12297" width="9.28515625" style="281" customWidth="1"/>
    <col min="12298" max="12298" width="2.7109375" style="281" customWidth="1"/>
    <col min="12299" max="12299" width="10.7109375" style="281" customWidth="1"/>
    <col min="12300" max="12301" width="9.28515625" style="281" customWidth="1"/>
    <col min="12302" max="12302" width="2.7109375" style="281" customWidth="1"/>
    <col min="12303" max="12303" width="10.7109375" style="281" customWidth="1"/>
    <col min="12304" max="12305" width="9.28515625" style="281" customWidth="1"/>
    <col min="12306" max="12544" width="9.140625" style="281"/>
    <col min="12545" max="12545" width="14.140625" style="281" customWidth="1"/>
    <col min="12546" max="12546" width="19.5703125" style="281" customWidth="1"/>
    <col min="12547" max="12547" width="10.7109375" style="281" customWidth="1"/>
    <col min="12548" max="12549" width="9.28515625" style="281" customWidth="1"/>
    <col min="12550" max="12550" width="2.7109375" style="281" customWidth="1"/>
    <col min="12551" max="12551" width="10.7109375" style="281" customWidth="1"/>
    <col min="12552" max="12553" width="9.28515625" style="281" customWidth="1"/>
    <col min="12554" max="12554" width="2.7109375" style="281" customWidth="1"/>
    <col min="12555" max="12555" width="10.7109375" style="281" customWidth="1"/>
    <col min="12556" max="12557" width="9.28515625" style="281" customWidth="1"/>
    <col min="12558" max="12558" width="2.7109375" style="281" customWidth="1"/>
    <col min="12559" max="12559" width="10.7109375" style="281" customWidth="1"/>
    <col min="12560" max="12561" width="9.28515625" style="281" customWidth="1"/>
    <col min="12562" max="12800" width="9.140625" style="281"/>
    <col min="12801" max="12801" width="14.140625" style="281" customWidth="1"/>
    <col min="12802" max="12802" width="19.5703125" style="281" customWidth="1"/>
    <col min="12803" max="12803" width="10.7109375" style="281" customWidth="1"/>
    <col min="12804" max="12805" width="9.28515625" style="281" customWidth="1"/>
    <col min="12806" max="12806" width="2.7109375" style="281" customWidth="1"/>
    <col min="12807" max="12807" width="10.7109375" style="281" customWidth="1"/>
    <col min="12808" max="12809" width="9.28515625" style="281" customWidth="1"/>
    <col min="12810" max="12810" width="2.7109375" style="281" customWidth="1"/>
    <col min="12811" max="12811" width="10.7109375" style="281" customWidth="1"/>
    <col min="12812" max="12813" width="9.28515625" style="281" customWidth="1"/>
    <col min="12814" max="12814" width="2.7109375" style="281" customWidth="1"/>
    <col min="12815" max="12815" width="10.7109375" style="281" customWidth="1"/>
    <col min="12816" max="12817" width="9.28515625" style="281" customWidth="1"/>
    <col min="12818" max="13056" width="9.140625" style="281"/>
    <col min="13057" max="13057" width="14.140625" style="281" customWidth="1"/>
    <col min="13058" max="13058" width="19.5703125" style="281" customWidth="1"/>
    <col min="13059" max="13059" width="10.7109375" style="281" customWidth="1"/>
    <col min="13060" max="13061" width="9.28515625" style="281" customWidth="1"/>
    <col min="13062" max="13062" width="2.7109375" style="281" customWidth="1"/>
    <col min="13063" max="13063" width="10.7109375" style="281" customWidth="1"/>
    <col min="13064" max="13065" width="9.28515625" style="281" customWidth="1"/>
    <col min="13066" max="13066" width="2.7109375" style="281" customWidth="1"/>
    <col min="13067" max="13067" width="10.7109375" style="281" customWidth="1"/>
    <col min="13068" max="13069" width="9.28515625" style="281" customWidth="1"/>
    <col min="13070" max="13070" width="2.7109375" style="281" customWidth="1"/>
    <col min="13071" max="13071" width="10.7109375" style="281" customWidth="1"/>
    <col min="13072" max="13073" width="9.28515625" style="281" customWidth="1"/>
    <col min="13074" max="13312" width="9.140625" style="281"/>
    <col min="13313" max="13313" width="14.140625" style="281" customWidth="1"/>
    <col min="13314" max="13314" width="19.5703125" style="281" customWidth="1"/>
    <col min="13315" max="13315" width="10.7109375" style="281" customWidth="1"/>
    <col min="13316" max="13317" width="9.28515625" style="281" customWidth="1"/>
    <col min="13318" max="13318" width="2.7109375" style="281" customWidth="1"/>
    <col min="13319" max="13319" width="10.7109375" style="281" customWidth="1"/>
    <col min="13320" max="13321" width="9.28515625" style="281" customWidth="1"/>
    <col min="13322" max="13322" width="2.7109375" style="281" customWidth="1"/>
    <col min="13323" max="13323" width="10.7109375" style="281" customWidth="1"/>
    <col min="13324" max="13325" width="9.28515625" style="281" customWidth="1"/>
    <col min="13326" max="13326" width="2.7109375" style="281" customWidth="1"/>
    <col min="13327" max="13327" width="10.7109375" style="281" customWidth="1"/>
    <col min="13328" max="13329" width="9.28515625" style="281" customWidth="1"/>
    <col min="13330" max="13568" width="9.140625" style="281"/>
    <col min="13569" max="13569" width="14.140625" style="281" customWidth="1"/>
    <col min="13570" max="13570" width="19.5703125" style="281" customWidth="1"/>
    <col min="13571" max="13571" width="10.7109375" style="281" customWidth="1"/>
    <col min="13572" max="13573" width="9.28515625" style="281" customWidth="1"/>
    <col min="13574" max="13574" width="2.7109375" style="281" customWidth="1"/>
    <col min="13575" max="13575" width="10.7109375" style="281" customWidth="1"/>
    <col min="13576" max="13577" width="9.28515625" style="281" customWidth="1"/>
    <col min="13578" max="13578" width="2.7109375" style="281" customWidth="1"/>
    <col min="13579" max="13579" width="10.7109375" style="281" customWidth="1"/>
    <col min="13580" max="13581" width="9.28515625" style="281" customWidth="1"/>
    <col min="13582" max="13582" width="2.7109375" style="281" customWidth="1"/>
    <col min="13583" max="13583" width="10.7109375" style="281" customWidth="1"/>
    <col min="13584" max="13585" width="9.28515625" style="281" customWidth="1"/>
    <col min="13586" max="13824" width="9.140625" style="281"/>
    <col min="13825" max="13825" width="14.140625" style="281" customWidth="1"/>
    <col min="13826" max="13826" width="19.5703125" style="281" customWidth="1"/>
    <col min="13827" max="13827" width="10.7109375" style="281" customWidth="1"/>
    <col min="13828" max="13829" width="9.28515625" style="281" customWidth="1"/>
    <col min="13830" max="13830" width="2.7109375" style="281" customWidth="1"/>
    <col min="13831" max="13831" width="10.7109375" style="281" customWidth="1"/>
    <col min="13832" max="13833" width="9.28515625" style="281" customWidth="1"/>
    <col min="13834" max="13834" width="2.7109375" style="281" customWidth="1"/>
    <col min="13835" max="13835" width="10.7109375" style="281" customWidth="1"/>
    <col min="13836" max="13837" width="9.28515625" style="281" customWidth="1"/>
    <col min="13838" max="13838" width="2.7109375" style="281" customWidth="1"/>
    <col min="13839" max="13839" width="10.7109375" style="281" customWidth="1"/>
    <col min="13840" max="13841" width="9.28515625" style="281" customWidth="1"/>
    <col min="13842" max="14080" width="9.140625" style="281"/>
    <col min="14081" max="14081" width="14.140625" style="281" customWidth="1"/>
    <col min="14082" max="14082" width="19.5703125" style="281" customWidth="1"/>
    <col min="14083" max="14083" width="10.7109375" style="281" customWidth="1"/>
    <col min="14084" max="14085" width="9.28515625" style="281" customWidth="1"/>
    <col min="14086" max="14086" width="2.7109375" style="281" customWidth="1"/>
    <col min="14087" max="14087" width="10.7109375" style="281" customWidth="1"/>
    <col min="14088" max="14089" width="9.28515625" style="281" customWidth="1"/>
    <col min="14090" max="14090" width="2.7109375" style="281" customWidth="1"/>
    <col min="14091" max="14091" width="10.7109375" style="281" customWidth="1"/>
    <col min="14092" max="14093" width="9.28515625" style="281" customWidth="1"/>
    <col min="14094" max="14094" width="2.7109375" style="281" customWidth="1"/>
    <col min="14095" max="14095" width="10.7109375" style="281" customWidth="1"/>
    <col min="14096" max="14097" width="9.28515625" style="281" customWidth="1"/>
    <col min="14098" max="14336" width="9.140625" style="281"/>
    <col min="14337" max="14337" width="14.140625" style="281" customWidth="1"/>
    <col min="14338" max="14338" width="19.5703125" style="281" customWidth="1"/>
    <col min="14339" max="14339" width="10.7109375" style="281" customWidth="1"/>
    <col min="14340" max="14341" width="9.28515625" style="281" customWidth="1"/>
    <col min="14342" max="14342" width="2.7109375" style="281" customWidth="1"/>
    <col min="14343" max="14343" width="10.7109375" style="281" customWidth="1"/>
    <col min="14344" max="14345" width="9.28515625" style="281" customWidth="1"/>
    <col min="14346" max="14346" width="2.7109375" style="281" customWidth="1"/>
    <col min="14347" max="14347" width="10.7109375" style="281" customWidth="1"/>
    <col min="14348" max="14349" width="9.28515625" style="281" customWidth="1"/>
    <col min="14350" max="14350" width="2.7109375" style="281" customWidth="1"/>
    <col min="14351" max="14351" width="10.7109375" style="281" customWidth="1"/>
    <col min="14352" max="14353" width="9.28515625" style="281" customWidth="1"/>
    <col min="14354" max="14592" width="9.140625" style="281"/>
    <col min="14593" max="14593" width="14.140625" style="281" customWidth="1"/>
    <col min="14594" max="14594" width="19.5703125" style="281" customWidth="1"/>
    <col min="14595" max="14595" width="10.7109375" style="281" customWidth="1"/>
    <col min="14596" max="14597" width="9.28515625" style="281" customWidth="1"/>
    <col min="14598" max="14598" width="2.7109375" style="281" customWidth="1"/>
    <col min="14599" max="14599" width="10.7109375" style="281" customWidth="1"/>
    <col min="14600" max="14601" width="9.28515625" style="281" customWidth="1"/>
    <col min="14602" max="14602" width="2.7109375" style="281" customWidth="1"/>
    <col min="14603" max="14603" width="10.7109375" style="281" customWidth="1"/>
    <col min="14604" max="14605" width="9.28515625" style="281" customWidth="1"/>
    <col min="14606" max="14606" width="2.7109375" style="281" customWidth="1"/>
    <col min="14607" max="14607" width="10.7109375" style="281" customWidth="1"/>
    <col min="14608" max="14609" width="9.28515625" style="281" customWidth="1"/>
    <col min="14610" max="14848" width="9.140625" style="281"/>
    <col min="14849" max="14849" width="14.140625" style="281" customWidth="1"/>
    <col min="14850" max="14850" width="19.5703125" style="281" customWidth="1"/>
    <col min="14851" max="14851" width="10.7109375" style="281" customWidth="1"/>
    <col min="14852" max="14853" width="9.28515625" style="281" customWidth="1"/>
    <col min="14854" max="14854" width="2.7109375" style="281" customWidth="1"/>
    <col min="14855" max="14855" width="10.7109375" style="281" customWidth="1"/>
    <col min="14856" max="14857" width="9.28515625" style="281" customWidth="1"/>
    <col min="14858" max="14858" width="2.7109375" style="281" customWidth="1"/>
    <col min="14859" max="14859" width="10.7109375" style="281" customWidth="1"/>
    <col min="14860" max="14861" width="9.28515625" style="281" customWidth="1"/>
    <col min="14862" max="14862" width="2.7109375" style="281" customWidth="1"/>
    <col min="14863" max="14863" width="10.7109375" style="281" customWidth="1"/>
    <col min="14864" max="14865" width="9.28515625" style="281" customWidth="1"/>
    <col min="14866" max="15104" width="9.140625" style="281"/>
    <col min="15105" max="15105" width="14.140625" style="281" customWidth="1"/>
    <col min="15106" max="15106" width="19.5703125" style="281" customWidth="1"/>
    <col min="15107" max="15107" width="10.7109375" style="281" customWidth="1"/>
    <col min="15108" max="15109" width="9.28515625" style="281" customWidth="1"/>
    <col min="15110" max="15110" width="2.7109375" style="281" customWidth="1"/>
    <col min="15111" max="15111" width="10.7109375" style="281" customWidth="1"/>
    <col min="15112" max="15113" width="9.28515625" style="281" customWidth="1"/>
    <col min="15114" max="15114" width="2.7109375" style="281" customWidth="1"/>
    <col min="15115" max="15115" width="10.7109375" style="281" customWidth="1"/>
    <col min="15116" max="15117" width="9.28515625" style="281" customWidth="1"/>
    <col min="15118" max="15118" width="2.7109375" style="281" customWidth="1"/>
    <col min="15119" max="15119" width="10.7109375" style="281" customWidth="1"/>
    <col min="15120" max="15121" width="9.28515625" style="281" customWidth="1"/>
    <col min="15122" max="15360" width="9.140625" style="281"/>
    <col min="15361" max="15361" width="14.140625" style="281" customWidth="1"/>
    <col min="15362" max="15362" width="19.5703125" style="281" customWidth="1"/>
    <col min="15363" max="15363" width="10.7109375" style="281" customWidth="1"/>
    <col min="15364" max="15365" width="9.28515625" style="281" customWidth="1"/>
    <col min="15366" max="15366" width="2.7109375" style="281" customWidth="1"/>
    <col min="15367" max="15367" width="10.7109375" style="281" customWidth="1"/>
    <col min="15368" max="15369" width="9.28515625" style="281" customWidth="1"/>
    <col min="15370" max="15370" width="2.7109375" style="281" customWidth="1"/>
    <col min="15371" max="15371" width="10.7109375" style="281" customWidth="1"/>
    <col min="15372" max="15373" width="9.28515625" style="281" customWidth="1"/>
    <col min="15374" max="15374" width="2.7109375" style="281" customWidth="1"/>
    <col min="15375" max="15375" width="10.7109375" style="281" customWidth="1"/>
    <col min="15376" max="15377" width="9.28515625" style="281" customWidth="1"/>
    <col min="15378" max="15616" width="9.140625" style="281"/>
    <col min="15617" max="15617" width="14.140625" style="281" customWidth="1"/>
    <col min="15618" max="15618" width="19.5703125" style="281" customWidth="1"/>
    <col min="15619" max="15619" width="10.7109375" style="281" customWidth="1"/>
    <col min="15620" max="15621" width="9.28515625" style="281" customWidth="1"/>
    <col min="15622" max="15622" width="2.7109375" style="281" customWidth="1"/>
    <col min="15623" max="15623" width="10.7109375" style="281" customWidth="1"/>
    <col min="15624" max="15625" width="9.28515625" style="281" customWidth="1"/>
    <col min="15626" max="15626" width="2.7109375" style="281" customWidth="1"/>
    <col min="15627" max="15627" width="10.7109375" style="281" customWidth="1"/>
    <col min="15628" max="15629" width="9.28515625" style="281" customWidth="1"/>
    <col min="15630" max="15630" width="2.7109375" style="281" customWidth="1"/>
    <col min="15631" max="15631" width="10.7109375" style="281" customWidth="1"/>
    <col min="15632" max="15633" width="9.28515625" style="281" customWidth="1"/>
    <col min="15634" max="15872" width="9.140625" style="281"/>
    <col min="15873" max="15873" width="14.140625" style="281" customWidth="1"/>
    <col min="15874" max="15874" width="19.5703125" style="281" customWidth="1"/>
    <col min="15875" max="15875" width="10.7109375" style="281" customWidth="1"/>
    <col min="15876" max="15877" width="9.28515625" style="281" customWidth="1"/>
    <col min="15878" max="15878" width="2.7109375" style="281" customWidth="1"/>
    <col min="15879" max="15879" width="10.7109375" style="281" customWidth="1"/>
    <col min="15880" max="15881" width="9.28515625" style="281" customWidth="1"/>
    <col min="15882" max="15882" width="2.7109375" style="281" customWidth="1"/>
    <col min="15883" max="15883" width="10.7109375" style="281" customWidth="1"/>
    <col min="15884" max="15885" width="9.28515625" style="281" customWidth="1"/>
    <col min="15886" max="15886" width="2.7109375" style="281" customWidth="1"/>
    <col min="15887" max="15887" width="10.7109375" style="281" customWidth="1"/>
    <col min="15888" max="15889" width="9.28515625" style="281" customWidth="1"/>
    <col min="15890" max="16128" width="9.140625" style="281"/>
    <col min="16129" max="16129" width="14.140625" style="281" customWidth="1"/>
    <col min="16130" max="16130" width="19.5703125" style="281" customWidth="1"/>
    <col min="16131" max="16131" width="10.7109375" style="281" customWidth="1"/>
    <col min="16132" max="16133" width="9.28515625" style="281" customWidth="1"/>
    <col min="16134" max="16134" width="2.7109375" style="281" customWidth="1"/>
    <col min="16135" max="16135" width="10.7109375" style="281" customWidth="1"/>
    <col min="16136" max="16137" width="9.28515625" style="281" customWidth="1"/>
    <col min="16138" max="16138" width="2.7109375" style="281" customWidth="1"/>
    <col min="16139" max="16139" width="10.7109375" style="281" customWidth="1"/>
    <col min="16140" max="16141" width="9.28515625" style="281" customWidth="1"/>
    <col min="16142" max="16142" width="2.7109375" style="281" customWidth="1"/>
    <col min="16143" max="16143" width="10.7109375" style="281" customWidth="1"/>
    <col min="16144" max="16145" width="9.28515625" style="281" customWidth="1"/>
    <col min="16146" max="16384" width="9.140625" style="281"/>
  </cols>
  <sheetData>
    <row r="1" spans="1:28" x14ac:dyDescent="0.25">
      <c r="B1" s="868" t="s">
        <v>73</v>
      </c>
      <c r="C1" s="868"/>
      <c r="D1" s="868"/>
      <c r="E1" s="868"/>
      <c r="F1" s="868"/>
      <c r="G1" s="868"/>
      <c r="H1" s="868"/>
      <c r="I1" s="868"/>
      <c r="J1" s="868"/>
      <c r="K1" s="868"/>
      <c r="L1" s="868"/>
      <c r="M1" s="868"/>
      <c r="N1" s="868"/>
      <c r="O1" s="868"/>
      <c r="P1" s="868"/>
      <c r="Q1" s="868"/>
    </row>
    <row r="2" spans="1:28" x14ac:dyDescent="0.25">
      <c r="B2" s="862" t="s">
        <v>1</v>
      </c>
      <c r="C2" s="862"/>
      <c r="D2" s="862"/>
      <c r="E2" s="862"/>
      <c r="F2" s="862"/>
      <c r="G2" s="862"/>
      <c r="H2" s="862"/>
      <c r="I2" s="862"/>
      <c r="J2" s="862"/>
      <c r="K2" s="862"/>
      <c r="L2" s="862"/>
      <c r="M2" s="862"/>
      <c r="N2" s="862"/>
      <c r="O2" s="862"/>
      <c r="P2" s="862"/>
      <c r="Q2" s="862"/>
    </row>
    <row r="3" spans="1:28" x14ac:dyDescent="0.25">
      <c r="B3" s="862" t="s">
        <v>2</v>
      </c>
      <c r="C3" s="862"/>
      <c r="D3" s="862"/>
      <c r="E3" s="862"/>
      <c r="F3" s="862"/>
      <c r="G3" s="862"/>
      <c r="H3" s="862"/>
      <c r="I3" s="862"/>
      <c r="J3" s="862"/>
      <c r="K3" s="862"/>
      <c r="L3" s="862"/>
      <c r="M3" s="862"/>
      <c r="N3" s="862"/>
      <c r="O3" s="862"/>
      <c r="P3" s="862"/>
      <c r="Q3" s="862"/>
    </row>
    <row r="4" spans="1:28" x14ac:dyDescent="0.2">
      <c r="B4" s="869" t="s">
        <v>74</v>
      </c>
      <c r="C4" s="869"/>
      <c r="D4" s="869"/>
      <c r="E4" s="869"/>
      <c r="F4" s="869"/>
      <c r="G4" s="869"/>
      <c r="H4" s="869"/>
      <c r="I4" s="869"/>
      <c r="J4" s="869"/>
      <c r="K4" s="869"/>
      <c r="L4" s="869"/>
      <c r="M4" s="869"/>
      <c r="N4" s="869"/>
      <c r="O4" s="869"/>
      <c r="P4" s="869"/>
      <c r="Q4" s="869"/>
    </row>
    <row r="5" spans="1:28" ht="6.75" customHeight="1" x14ac:dyDescent="0.25"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</row>
    <row r="6" spans="1:28" ht="15.75" customHeight="1" x14ac:dyDescent="0.25">
      <c r="C6" s="867" t="s">
        <v>75</v>
      </c>
      <c r="D6" s="867"/>
      <c r="E6" s="867"/>
      <c r="G6" s="867" t="s">
        <v>76</v>
      </c>
      <c r="H6" s="867"/>
      <c r="I6" s="867"/>
      <c r="K6" s="867" t="s">
        <v>77</v>
      </c>
      <c r="L6" s="867"/>
      <c r="M6" s="867"/>
      <c r="O6" s="867" t="s">
        <v>78</v>
      </c>
      <c r="P6" s="867"/>
      <c r="Q6" s="867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3"/>
    </row>
    <row r="7" spans="1:28" s="284" customFormat="1" ht="39.950000000000003" customHeight="1" x14ac:dyDescent="0.2">
      <c r="C7" s="285" t="s">
        <v>5</v>
      </c>
      <c r="D7" s="12" t="s">
        <v>245</v>
      </c>
      <c r="E7" s="286" t="s">
        <v>246</v>
      </c>
      <c r="G7" s="285" t="s">
        <v>5</v>
      </c>
      <c r="H7" s="12" t="s">
        <v>245</v>
      </c>
      <c r="I7" s="286" t="s">
        <v>246</v>
      </c>
      <c r="K7" s="285" t="s">
        <v>5</v>
      </c>
      <c r="L7" s="12" t="s">
        <v>245</v>
      </c>
      <c r="M7" s="286" t="s">
        <v>246</v>
      </c>
      <c r="O7" s="285" t="s">
        <v>5</v>
      </c>
      <c r="P7" s="12" t="s">
        <v>245</v>
      </c>
      <c r="Q7" s="286" t="s">
        <v>246</v>
      </c>
      <c r="R7" s="287"/>
      <c r="S7" s="287"/>
      <c r="T7" s="287"/>
      <c r="U7" s="287"/>
      <c r="V7" s="287"/>
      <c r="W7" s="287"/>
      <c r="X7" s="287"/>
      <c r="Y7" s="287"/>
    </row>
    <row r="8" spans="1:28" s="294" customFormat="1" x14ac:dyDescent="0.25">
      <c r="A8" s="279" t="s">
        <v>16</v>
      </c>
      <c r="B8" s="288"/>
      <c r="C8" s="289">
        <v>259454</v>
      </c>
      <c r="D8" s="290">
        <v>1.1247978494408271</v>
      </c>
      <c r="E8" s="290">
        <v>0.91865686577036487</v>
      </c>
      <c r="F8" s="291"/>
      <c r="G8" s="289">
        <v>70149</v>
      </c>
      <c r="H8" s="290">
        <v>1.222426824556863</v>
      </c>
      <c r="I8" s="290">
        <v>0.98566682217499968</v>
      </c>
      <c r="J8" s="291"/>
      <c r="K8" s="289">
        <v>185277</v>
      </c>
      <c r="L8" s="290">
        <v>1.1018884085539034</v>
      </c>
      <c r="M8" s="290">
        <v>0.94348385543410174</v>
      </c>
      <c r="N8" s="291"/>
      <c r="O8" s="289">
        <v>54477</v>
      </c>
      <c r="P8" s="290">
        <v>1.1341629741979169</v>
      </c>
      <c r="Q8" s="292">
        <v>0.98382064016466109</v>
      </c>
      <c r="R8" s="293"/>
      <c r="S8" s="293"/>
      <c r="T8" s="293"/>
      <c r="U8" s="293"/>
      <c r="V8" s="293"/>
      <c r="W8" s="293"/>
      <c r="X8" s="293"/>
      <c r="Y8" s="293"/>
    </row>
    <row r="9" spans="1:28" s="294" customFormat="1" x14ac:dyDescent="0.25">
      <c r="A9" s="279"/>
      <c r="B9" s="279"/>
      <c r="C9" s="295"/>
      <c r="D9" s="296"/>
      <c r="E9" s="296"/>
      <c r="G9" s="295"/>
      <c r="H9" s="296"/>
      <c r="I9" s="296"/>
      <c r="K9" s="295"/>
      <c r="L9" s="296"/>
      <c r="M9" s="296"/>
      <c r="O9" s="295"/>
      <c r="P9" s="296"/>
      <c r="Q9" s="296"/>
      <c r="R9" s="293"/>
      <c r="S9" s="293"/>
      <c r="T9" s="293"/>
      <c r="U9" s="293"/>
      <c r="V9" s="293"/>
      <c r="W9" s="293"/>
      <c r="X9" s="293"/>
      <c r="Y9" s="293"/>
    </row>
    <row r="10" spans="1:28" s="294" customFormat="1" x14ac:dyDescent="0.25">
      <c r="A10" s="284" t="s">
        <v>17</v>
      </c>
      <c r="B10" s="297" t="s">
        <v>22</v>
      </c>
      <c r="C10" s="298">
        <v>3809</v>
      </c>
      <c r="D10" s="299">
        <v>1.3638999118466846</v>
      </c>
      <c r="E10" s="299">
        <v>1.0985890789613593</v>
      </c>
      <c r="F10" s="300"/>
      <c r="G10" s="298">
        <v>1417</v>
      </c>
      <c r="H10" s="299">
        <v>1.5824476382091539</v>
      </c>
      <c r="I10" s="299">
        <v>1.4087409843211012</v>
      </c>
      <c r="J10" s="300"/>
      <c r="K10" s="298">
        <v>2136</v>
      </c>
      <c r="L10" s="299">
        <v>1.1653967197846578</v>
      </c>
      <c r="M10" s="299">
        <v>0.96014384735023128</v>
      </c>
      <c r="N10" s="300"/>
      <c r="O10" s="298">
        <v>571</v>
      </c>
      <c r="P10" s="299">
        <v>1.2484444731690865</v>
      </c>
      <c r="Q10" s="301">
        <v>1.0449529641521684</v>
      </c>
      <c r="R10" s="280"/>
      <c r="S10" s="293"/>
      <c r="T10" s="293"/>
      <c r="U10" s="293"/>
      <c r="V10" s="293"/>
      <c r="W10" s="293"/>
      <c r="X10" s="293"/>
      <c r="Y10" s="293"/>
    </row>
    <row r="11" spans="1:28" s="294" customFormat="1" x14ac:dyDescent="0.25">
      <c r="A11" s="279"/>
      <c r="B11" s="302" t="s">
        <v>23</v>
      </c>
      <c r="C11" s="303">
        <v>6715</v>
      </c>
      <c r="D11" s="304">
        <v>1.2584976823074043</v>
      </c>
      <c r="E11" s="304">
        <v>1.0434819159458915</v>
      </c>
      <c r="F11" s="293"/>
      <c r="G11" s="303">
        <v>2220</v>
      </c>
      <c r="H11" s="304">
        <v>1.3895708339897737</v>
      </c>
      <c r="I11" s="304">
        <v>1.1158634343994063</v>
      </c>
      <c r="J11" s="293"/>
      <c r="K11" s="303">
        <v>4039</v>
      </c>
      <c r="L11" s="304">
        <v>1.1499491660685719</v>
      </c>
      <c r="M11" s="304">
        <v>0.88986429762141916</v>
      </c>
      <c r="N11" s="293"/>
      <c r="O11" s="303">
        <v>1111</v>
      </c>
      <c r="P11" s="304">
        <v>1.3716040916023982</v>
      </c>
      <c r="Q11" s="305">
        <v>1.1006434510442118</v>
      </c>
      <c r="R11" s="280"/>
      <c r="S11" s="293"/>
      <c r="T11" s="293"/>
      <c r="U11" s="293"/>
      <c r="V11" s="293"/>
      <c r="W11" s="293"/>
      <c r="X11" s="293"/>
      <c r="Y11" s="293"/>
    </row>
    <row r="12" spans="1:28" s="294" customFormat="1" x14ac:dyDescent="0.25">
      <c r="A12" s="279"/>
      <c r="B12" s="302" t="s">
        <v>24</v>
      </c>
      <c r="C12" s="303">
        <v>11341</v>
      </c>
      <c r="D12" s="304">
        <v>1.1443986067109007</v>
      </c>
      <c r="E12" s="304">
        <v>0.92206761860791131</v>
      </c>
      <c r="F12" s="293"/>
      <c r="G12" s="303">
        <v>3715</v>
      </c>
      <c r="H12" s="304">
        <v>1.254449996748533</v>
      </c>
      <c r="I12" s="304">
        <v>0.9931519007014854</v>
      </c>
      <c r="J12" s="293"/>
      <c r="K12" s="303">
        <v>6770</v>
      </c>
      <c r="L12" s="304">
        <v>1.0710809266759771</v>
      </c>
      <c r="M12" s="304">
        <v>0.83195791310413936</v>
      </c>
      <c r="N12" s="293"/>
      <c r="O12" s="303">
        <v>1793</v>
      </c>
      <c r="P12" s="304">
        <v>1.1591987362315554</v>
      </c>
      <c r="Q12" s="305">
        <v>0.91326210355672477</v>
      </c>
      <c r="R12" s="280"/>
      <c r="S12" s="293"/>
      <c r="T12" s="293"/>
      <c r="U12" s="293"/>
      <c r="V12" s="293"/>
      <c r="W12" s="293"/>
      <c r="X12" s="293"/>
      <c r="Y12" s="293"/>
    </row>
    <row r="13" spans="1:28" s="294" customFormat="1" x14ac:dyDescent="0.25">
      <c r="A13" s="279"/>
      <c r="B13" s="302" t="s">
        <v>25</v>
      </c>
      <c r="C13" s="303">
        <v>16955</v>
      </c>
      <c r="D13" s="304">
        <v>1.1443063807357678</v>
      </c>
      <c r="E13" s="304">
        <v>0.92653864614197401</v>
      </c>
      <c r="F13" s="293"/>
      <c r="G13" s="303">
        <v>5986</v>
      </c>
      <c r="H13" s="304">
        <v>1.2938672495055061</v>
      </c>
      <c r="I13" s="304">
        <v>0.99594944525921492</v>
      </c>
      <c r="J13" s="293"/>
      <c r="K13" s="303">
        <v>9746</v>
      </c>
      <c r="L13" s="304">
        <v>1.0678518429877883</v>
      </c>
      <c r="M13" s="304">
        <v>0.82829673595041686</v>
      </c>
      <c r="N13" s="293"/>
      <c r="O13" s="303">
        <v>2997</v>
      </c>
      <c r="P13" s="304">
        <v>1.1420855222448221</v>
      </c>
      <c r="Q13" s="305">
        <v>0.94449585222299981</v>
      </c>
      <c r="R13" s="280"/>
      <c r="S13" s="293"/>
      <c r="T13" s="293"/>
      <c r="U13" s="293"/>
      <c r="V13" s="293"/>
      <c r="W13" s="293"/>
      <c r="X13" s="293"/>
      <c r="Y13" s="293"/>
    </row>
    <row r="14" spans="1:28" s="294" customFormat="1" x14ac:dyDescent="0.25">
      <c r="A14" s="279"/>
      <c r="B14" s="302" t="s">
        <v>26</v>
      </c>
      <c r="C14" s="303">
        <v>48935</v>
      </c>
      <c r="D14" s="304">
        <v>1.1220636911945168</v>
      </c>
      <c r="E14" s="304">
        <v>0.90940953670147728</v>
      </c>
      <c r="F14" s="293"/>
      <c r="G14" s="303">
        <v>18591</v>
      </c>
      <c r="H14" s="304">
        <v>1.2454454419932959</v>
      </c>
      <c r="I14" s="304">
        <v>0.98954000356546812</v>
      </c>
      <c r="J14" s="293"/>
      <c r="K14" s="303">
        <v>27052</v>
      </c>
      <c r="L14" s="304">
        <v>1.1121952753819551</v>
      </c>
      <c r="M14" s="304">
        <v>0.89310415865802717</v>
      </c>
      <c r="N14" s="293"/>
      <c r="O14" s="303">
        <v>11026</v>
      </c>
      <c r="P14" s="304">
        <v>1.1690838149597569</v>
      </c>
      <c r="Q14" s="305">
        <v>0.97847468251344838</v>
      </c>
      <c r="R14" s="280"/>
      <c r="S14" s="293"/>
      <c r="T14" s="293"/>
      <c r="U14" s="293"/>
      <c r="V14" s="293"/>
      <c r="W14" s="293"/>
      <c r="X14" s="293"/>
      <c r="Y14" s="293"/>
    </row>
    <row r="15" spans="1:28" s="294" customFormat="1" x14ac:dyDescent="0.25">
      <c r="A15" s="279"/>
      <c r="B15" s="302" t="s">
        <v>27</v>
      </c>
      <c r="C15" s="303">
        <v>70850</v>
      </c>
      <c r="D15" s="304">
        <v>1.0991533314350326</v>
      </c>
      <c r="E15" s="304">
        <v>0.89654301527701608</v>
      </c>
      <c r="F15" s="293"/>
      <c r="G15" s="303">
        <v>21202</v>
      </c>
      <c r="H15" s="304">
        <v>1.1870755146146295</v>
      </c>
      <c r="I15" s="304">
        <v>0.95065289086793592</v>
      </c>
      <c r="J15" s="293"/>
      <c r="K15" s="303">
        <v>39362</v>
      </c>
      <c r="L15" s="304">
        <v>1.1035277137555608</v>
      </c>
      <c r="M15" s="304">
        <v>0.890480326459132</v>
      </c>
      <c r="N15" s="293"/>
      <c r="O15" s="303">
        <v>15863</v>
      </c>
      <c r="P15" s="304">
        <v>1.2245877195161796</v>
      </c>
      <c r="Q15" s="305">
        <v>1.0792605773843928</v>
      </c>
      <c r="R15" s="280"/>
      <c r="S15" s="293"/>
      <c r="T15" s="293"/>
      <c r="U15" s="293"/>
      <c r="V15" s="293"/>
      <c r="W15" s="293"/>
      <c r="X15" s="293"/>
      <c r="Y15" s="293"/>
    </row>
    <row r="16" spans="1:28" s="294" customFormat="1" x14ac:dyDescent="0.25">
      <c r="A16" s="279"/>
      <c r="B16" s="302" t="s">
        <v>28</v>
      </c>
      <c r="C16" s="303">
        <v>74508</v>
      </c>
      <c r="D16" s="304">
        <v>1.1235612624089992</v>
      </c>
      <c r="E16" s="304">
        <v>0.96657078452455325</v>
      </c>
      <c r="F16" s="293"/>
      <c r="G16" s="303">
        <v>14358</v>
      </c>
      <c r="H16" s="304">
        <v>1.1929792864887796</v>
      </c>
      <c r="I16" s="304">
        <v>0.98683310321024187</v>
      </c>
      <c r="J16" s="293"/>
      <c r="K16" s="303">
        <v>59509</v>
      </c>
      <c r="L16" s="304">
        <v>1.1122647456400008</v>
      </c>
      <c r="M16" s="304">
        <v>1.0692767104711138</v>
      </c>
      <c r="N16" s="293"/>
      <c r="O16" s="303">
        <v>17427</v>
      </c>
      <c r="P16" s="304">
        <v>1.0739328503602152</v>
      </c>
      <c r="Q16" s="305">
        <v>1.0840595672792848</v>
      </c>
      <c r="R16" s="280"/>
      <c r="S16" s="293"/>
      <c r="T16" s="293"/>
      <c r="U16" s="293"/>
      <c r="V16" s="293"/>
      <c r="W16" s="293"/>
      <c r="X16" s="293"/>
      <c r="Y16" s="293"/>
    </row>
    <row r="17" spans="1:25" s="294" customFormat="1" x14ac:dyDescent="0.25">
      <c r="A17" s="279"/>
      <c r="B17" s="302" t="s">
        <v>29</v>
      </c>
      <c r="C17" s="303">
        <v>23546</v>
      </c>
      <c r="D17" s="304">
        <v>1.1294386962949503</v>
      </c>
      <c r="E17" s="304">
        <v>0.90879484024157819</v>
      </c>
      <c r="F17" s="293"/>
      <c r="G17" s="303">
        <v>2490</v>
      </c>
      <c r="H17" s="304">
        <v>1.0849522443890716</v>
      </c>
      <c r="I17" s="304">
        <v>1.0494055574373808</v>
      </c>
      <c r="J17" s="293"/>
      <c r="K17" s="303">
        <v>31303</v>
      </c>
      <c r="L17" s="304">
        <v>1.0981020326310504</v>
      </c>
      <c r="M17" s="304">
        <v>0.97599333423098056</v>
      </c>
      <c r="N17" s="293"/>
      <c r="O17" s="303">
        <v>3376</v>
      </c>
      <c r="P17" s="304">
        <v>0.93485464829529796</v>
      </c>
      <c r="Q17" s="305">
        <v>0.82276722634121013</v>
      </c>
      <c r="R17" s="280"/>
      <c r="S17" s="293"/>
      <c r="T17" s="293"/>
      <c r="U17" s="293"/>
      <c r="V17" s="293"/>
      <c r="W17" s="293"/>
      <c r="X17" s="293"/>
      <c r="Y17" s="293"/>
    </row>
    <row r="18" spans="1:25" s="294" customFormat="1" x14ac:dyDescent="0.25">
      <c r="A18" s="279"/>
      <c r="B18" s="306" t="s">
        <v>30</v>
      </c>
      <c r="C18" s="307">
        <v>2795</v>
      </c>
      <c r="D18" s="308">
        <v>1.0833534887470706</v>
      </c>
      <c r="E18" s="308">
        <v>0.84034337078856247</v>
      </c>
      <c r="F18" s="309"/>
      <c r="G18" s="307">
        <v>170</v>
      </c>
      <c r="H18" s="308">
        <v>0.91529533888540771</v>
      </c>
      <c r="I18" s="308">
        <v>0.39613368578976527</v>
      </c>
      <c r="J18" s="309"/>
      <c r="K18" s="307">
        <v>5360</v>
      </c>
      <c r="L18" s="308">
        <v>1.0016776287544042</v>
      </c>
      <c r="M18" s="308">
        <v>0.9343188572720792</v>
      </c>
      <c r="N18" s="309"/>
      <c r="O18" s="307">
        <v>313</v>
      </c>
      <c r="P18" s="308">
        <v>0.84386483841147542</v>
      </c>
      <c r="Q18" s="310">
        <v>0.47138181729887224</v>
      </c>
      <c r="R18" s="280"/>
      <c r="S18" s="293"/>
      <c r="T18" s="293"/>
      <c r="U18" s="293"/>
      <c r="V18" s="293"/>
      <c r="W18" s="293"/>
      <c r="X18" s="293"/>
      <c r="Y18" s="293"/>
    </row>
    <row r="19" spans="1:25" s="294" customFormat="1" x14ac:dyDescent="0.25">
      <c r="A19" s="279"/>
      <c r="B19" s="279"/>
      <c r="C19" s="295"/>
      <c r="D19" s="296"/>
      <c r="E19" s="296"/>
      <c r="G19" s="295"/>
      <c r="H19" s="296"/>
      <c r="I19" s="296"/>
      <c r="K19" s="295"/>
      <c r="L19" s="296"/>
      <c r="M19" s="296"/>
      <c r="O19" s="295"/>
      <c r="P19" s="296"/>
      <c r="Q19" s="296"/>
      <c r="R19" s="280"/>
      <c r="S19" s="293"/>
      <c r="T19" s="293"/>
      <c r="U19" s="293"/>
      <c r="V19" s="293"/>
      <c r="W19" s="293"/>
      <c r="X19" s="293"/>
      <c r="Y19" s="293"/>
    </row>
    <row r="20" spans="1:25" s="294" customFormat="1" x14ac:dyDescent="0.25">
      <c r="A20" s="279" t="s">
        <v>34</v>
      </c>
      <c r="B20" s="297" t="s">
        <v>35</v>
      </c>
      <c r="C20" s="298">
        <v>3356</v>
      </c>
      <c r="D20" s="299">
        <v>1.4771448975796273</v>
      </c>
      <c r="E20" s="299">
        <v>0.98632665222593863</v>
      </c>
      <c r="F20" s="300"/>
      <c r="G20" s="298">
        <v>775</v>
      </c>
      <c r="H20" s="299">
        <v>1.9554413701148923</v>
      </c>
      <c r="I20" s="299">
        <v>1.0729310093141535</v>
      </c>
      <c r="J20" s="300"/>
      <c r="K20" s="298">
        <v>1688</v>
      </c>
      <c r="L20" s="299">
        <v>1.5541956732167714</v>
      </c>
      <c r="M20" s="299">
        <v>1.0312964378512723</v>
      </c>
      <c r="N20" s="300"/>
      <c r="O20" s="298">
        <v>287</v>
      </c>
      <c r="P20" s="299">
        <v>1.8933455369458407</v>
      </c>
      <c r="Q20" s="301">
        <v>0.9659116105045219</v>
      </c>
      <c r="R20" s="280"/>
      <c r="S20" s="293"/>
      <c r="T20" s="293"/>
      <c r="U20" s="293"/>
      <c r="V20" s="293"/>
      <c r="W20" s="293"/>
      <c r="X20" s="293"/>
      <c r="Y20" s="293"/>
    </row>
    <row r="21" spans="1:25" s="294" customFormat="1" x14ac:dyDescent="0.25">
      <c r="A21" s="279"/>
      <c r="B21" s="302" t="s">
        <v>79</v>
      </c>
      <c r="C21" s="303">
        <v>4176</v>
      </c>
      <c r="D21" s="304">
        <v>1.3640526660601848</v>
      </c>
      <c r="E21" s="304">
        <v>0.95120902978213384</v>
      </c>
      <c r="F21" s="293"/>
      <c r="G21" s="303">
        <v>867</v>
      </c>
      <c r="H21" s="304">
        <v>1.5580226223806311</v>
      </c>
      <c r="I21" s="304">
        <v>0.92703160858388167</v>
      </c>
      <c r="J21" s="293"/>
      <c r="K21" s="303">
        <v>2366</v>
      </c>
      <c r="L21" s="304">
        <v>1.3593173841318591</v>
      </c>
      <c r="M21" s="304">
        <v>0.87292723709978959</v>
      </c>
      <c r="N21" s="293"/>
      <c r="O21" s="303">
        <v>382</v>
      </c>
      <c r="P21" s="304">
        <v>1.6356845042057655</v>
      </c>
      <c r="Q21" s="305">
        <v>1.3467926075780536</v>
      </c>
      <c r="R21" s="280"/>
      <c r="S21" s="293"/>
      <c r="T21" s="293"/>
      <c r="U21" s="293"/>
      <c r="V21" s="293"/>
      <c r="W21" s="293"/>
      <c r="X21" s="293"/>
      <c r="Y21" s="293"/>
    </row>
    <row r="22" spans="1:25" s="294" customFormat="1" x14ac:dyDescent="0.25">
      <c r="A22" s="279"/>
      <c r="B22" s="302" t="s">
        <v>80</v>
      </c>
      <c r="C22" s="303">
        <v>4872</v>
      </c>
      <c r="D22" s="304">
        <v>1.2460486134764983</v>
      </c>
      <c r="E22" s="304">
        <v>0.88407580764269944</v>
      </c>
      <c r="F22" s="293"/>
      <c r="G22" s="303">
        <v>993</v>
      </c>
      <c r="H22" s="304">
        <v>1.3450811520103663</v>
      </c>
      <c r="I22" s="304">
        <v>0.89153499175506368</v>
      </c>
      <c r="J22" s="293"/>
      <c r="K22" s="303">
        <v>2878</v>
      </c>
      <c r="L22" s="304">
        <v>1.2104489995271888</v>
      </c>
      <c r="M22" s="304">
        <v>0.89720377331091716</v>
      </c>
      <c r="N22" s="293"/>
      <c r="O22" s="303">
        <v>444</v>
      </c>
      <c r="P22" s="304">
        <v>1.3019727585072405</v>
      </c>
      <c r="Q22" s="305">
        <v>0.67803410296201028</v>
      </c>
      <c r="R22" s="280"/>
      <c r="S22" s="293"/>
      <c r="T22" s="293"/>
      <c r="U22" s="293"/>
      <c r="V22" s="293"/>
      <c r="W22" s="293"/>
      <c r="X22" s="293"/>
      <c r="Y22" s="293"/>
    </row>
    <row r="23" spans="1:25" s="294" customFormat="1" x14ac:dyDescent="0.25">
      <c r="A23" s="279"/>
      <c r="B23" s="302" t="s">
        <v>36</v>
      </c>
      <c r="C23" s="303">
        <v>10773</v>
      </c>
      <c r="D23" s="304">
        <v>1.1467532541840821</v>
      </c>
      <c r="E23" s="304">
        <v>0.86792932245759691</v>
      </c>
      <c r="F23" s="293"/>
      <c r="G23" s="303">
        <v>2118</v>
      </c>
      <c r="H23" s="304">
        <v>1.1196897425365011</v>
      </c>
      <c r="I23" s="304">
        <v>0.96078040559977806</v>
      </c>
      <c r="J23" s="293"/>
      <c r="K23" s="303">
        <v>6451</v>
      </c>
      <c r="L23" s="304">
        <v>1.0708907373833769</v>
      </c>
      <c r="M23" s="304">
        <v>0.82873415119176819</v>
      </c>
      <c r="N23" s="293"/>
      <c r="O23" s="303">
        <v>998</v>
      </c>
      <c r="P23" s="304">
        <v>1.0412051404902718</v>
      </c>
      <c r="Q23" s="305">
        <v>0.59754479352664314</v>
      </c>
      <c r="R23" s="280"/>
      <c r="S23" s="293"/>
      <c r="T23" s="293"/>
      <c r="U23" s="293"/>
      <c r="V23" s="293"/>
      <c r="W23" s="293"/>
      <c r="X23" s="293"/>
      <c r="Y23" s="293"/>
    </row>
    <row r="24" spans="1:25" s="294" customFormat="1" x14ac:dyDescent="0.25">
      <c r="B24" s="302" t="s">
        <v>37</v>
      </c>
      <c r="C24" s="303">
        <v>40217</v>
      </c>
      <c r="D24" s="304">
        <v>1.046341403954812</v>
      </c>
      <c r="E24" s="304">
        <v>0.87258016681339767</v>
      </c>
      <c r="F24" s="293"/>
      <c r="G24" s="303">
        <v>7223</v>
      </c>
      <c r="H24" s="304">
        <v>1.0303656238507952</v>
      </c>
      <c r="I24" s="304">
        <v>0.84520791372651849</v>
      </c>
      <c r="J24" s="293"/>
      <c r="K24" s="303">
        <v>25302</v>
      </c>
      <c r="L24" s="304">
        <v>1.0505800581477849</v>
      </c>
      <c r="M24" s="304">
        <v>0.91399592147303699</v>
      </c>
      <c r="N24" s="293"/>
      <c r="O24" s="303">
        <v>4116</v>
      </c>
      <c r="P24" s="304">
        <v>1.0559702131429389</v>
      </c>
      <c r="Q24" s="305">
        <v>0.87692831209097977</v>
      </c>
      <c r="R24" s="293"/>
      <c r="S24" s="293"/>
      <c r="T24" s="293"/>
      <c r="U24" s="293"/>
      <c r="V24" s="293"/>
      <c r="W24" s="293"/>
      <c r="X24" s="293"/>
      <c r="Y24" s="293"/>
    </row>
    <row r="25" spans="1:25" s="294" customFormat="1" x14ac:dyDescent="0.25">
      <c r="A25" s="279"/>
      <c r="B25" s="302" t="s">
        <v>38</v>
      </c>
      <c r="C25" s="303">
        <v>43874</v>
      </c>
      <c r="D25" s="304">
        <v>1.0747835706824655</v>
      </c>
      <c r="E25" s="304">
        <v>0.89984693711359254</v>
      </c>
      <c r="F25" s="293"/>
      <c r="G25" s="303">
        <v>10250</v>
      </c>
      <c r="H25" s="304">
        <v>1.1380826509064297</v>
      </c>
      <c r="I25" s="304">
        <v>0.93755630050170358</v>
      </c>
      <c r="J25" s="293"/>
      <c r="K25" s="303">
        <v>32025</v>
      </c>
      <c r="L25" s="304">
        <v>1.0821950698580463</v>
      </c>
      <c r="M25" s="304">
        <v>0.93763216702547869</v>
      </c>
      <c r="N25" s="293"/>
      <c r="O25" s="303">
        <v>7555</v>
      </c>
      <c r="P25" s="304">
        <v>1.1162778201163086</v>
      </c>
      <c r="Q25" s="305">
        <v>0.96094838426076079</v>
      </c>
      <c r="R25" s="293"/>
      <c r="S25" s="293"/>
      <c r="T25" s="293"/>
      <c r="U25" s="293"/>
      <c r="V25" s="293"/>
      <c r="W25" s="293"/>
      <c r="X25" s="293"/>
      <c r="Y25" s="293"/>
    </row>
    <row r="26" spans="1:25" s="294" customFormat="1" x14ac:dyDescent="0.25">
      <c r="A26" s="279"/>
      <c r="B26" s="302" t="s">
        <v>39</v>
      </c>
      <c r="C26" s="303">
        <v>58594</v>
      </c>
      <c r="D26" s="304">
        <v>1.1509940357543451</v>
      </c>
      <c r="E26" s="304">
        <v>0.98833348276959843</v>
      </c>
      <c r="F26" s="293"/>
      <c r="G26" s="303">
        <v>17057</v>
      </c>
      <c r="H26" s="304">
        <v>1.2614173206032524</v>
      </c>
      <c r="I26" s="304">
        <v>1.0157865884620607</v>
      </c>
      <c r="J26" s="293"/>
      <c r="K26" s="303">
        <v>49728</v>
      </c>
      <c r="L26" s="304">
        <v>1.1126788470955806</v>
      </c>
      <c r="M26" s="304">
        <v>1.0244686145644184</v>
      </c>
      <c r="N26" s="293"/>
      <c r="O26" s="303">
        <v>14998</v>
      </c>
      <c r="P26" s="304">
        <v>1.1687414796930533</v>
      </c>
      <c r="Q26" s="305">
        <v>1.0970558065736931</v>
      </c>
      <c r="R26" s="293"/>
      <c r="S26" s="293"/>
      <c r="T26" s="293"/>
      <c r="U26" s="293"/>
      <c r="V26" s="293"/>
      <c r="W26" s="293"/>
      <c r="X26" s="293"/>
      <c r="Y26" s="293"/>
    </row>
    <row r="27" spans="1:25" s="294" customFormat="1" x14ac:dyDescent="0.25">
      <c r="A27" s="279"/>
      <c r="B27" s="306" t="s">
        <v>40</v>
      </c>
      <c r="C27" s="307">
        <v>93592</v>
      </c>
      <c r="D27" s="308">
        <v>1.1432462254548204</v>
      </c>
      <c r="E27" s="308">
        <v>1.0236123134594215</v>
      </c>
      <c r="F27" s="309"/>
      <c r="G27" s="307">
        <v>30866</v>
      </c>
      <c r="H27" s="308">
        <v>1.2721016251481951</v>
      </c>
      <c r="I27" s="308">
        <v>1.1464631082946242</v>
      </c>
      <c r="J27" s="309"/>
      <c r="K27" s="307">
        <v>64839</v>
      </c>
      <c r="L27" s="308">
        <v>1.1074482908546774</v>
      </c>
      <c r="M27" s="308">
        <v>1.0543530564513606</v>
      </c>
      <c r="N27" s="309"/>
      <c r="O27" s="307">
        <v>25697</v>
      </c>
      <c r="P27" s="308">
        <v>1.1246120989803792</v>
      </c>
      <c r="Q27" s="310">
        <v>1.0884466292488733</v>
      </c>
      <c r="R27" s="293"/>
      <c r="S27" s="293"/>
      <c r="T27" s="293"/>
      <c r="U27" s="293"/>
      <c r="V27" s="293"/>
      <c r="W27" s="293"/>
      <c r="X27" s="293"/>
      <c r="Y27" s="293"/>
    </row>
    <row r="28" spans="1:25" s="294" customFormat="1" x14ac:dyDescent="0.25">
      <c r="A28" s="279"/>
      <c r="B28" s="279"/>
      <c r="C28" s="295"/>
      <c r="D28" s="296"/>
      <c r="E28" s="296"/>
      <c r="G28" s="295"/>
      <c r="H28" s="296"/>
      <c r="I28" s="296"/>
      <c r="K28" s="295"/>
      <c r="L28" s="296"/>
      <c r="M28" s="296"/>
      <c r="O28" s="295"/>
      <c r="P28" s="296"/>
      <c r="Q28" s="296"/>
      <c r="R28" s="293"/>
      <c r="S28" s="293"/>
      <c r="T28" s="293"/>
      <c r="U28" s="293"/>
      <c r="V28" s="293"/>
      <c r="W28" s="293"/>
      <c r="X28" s="293"/>
      <c r="Y28" s="293"/>
    </row>
    <row r="29" spans="1:25" s="294" customFormat="1" x14ac:dyDescent="0.25">
      <c r="A29" s="284" t="s">
        <v>81</v>
      </c>
      <c r="B29" s="311" t="s">
        <v>42</v>
      </c>
      <c r="C29" s="298">
        <v>16230</v>
      </c>
      <c r="D29" s="299">
        <v>1.4513150569612878</v>
      </c>
      <c r="E29" s="299">
        <v>1.4199856168185025</v>
      </c>
      <c r="F29" s="300"/>
      <c r="G29" s="298">
        <v>7065</v>
      </c>
      <c r="H29" s="299">
        <v>1.3116966157607133</v>
      </c>
      <c r="I29" s="299">
        <v>1.3789890410909935</v>
      </c>
      <c r="J29" s="300"/>
      <c r="K29" s="298">
        <v>30601</v>
      </c>
      <c r="L29" s="299">
        <v>1.2498661686225572</v>
      </c>
      <c r="M29" s="299">
        <v>1.1964216551675535</v>
      </c>
      <c r="N29" s="300"/>
      <c r="O29" s="298">
        <v>14488</v>
      </c>
      <c r="P29" s="299">
        <v>1.1201475469977193</v>
      </c>
      <c r="Q29" s="301">
        <v>1.1762469912853588</v>
      </c>
      <c r="R29" s="293"/>
      <c r="S29" s="293"/>
      <c r="T29" s="293"/>
      <c r="U29" s="293"/>
      <c r="V29" s="293"/>
      <c r="W29" s="293"/>
      <c r="X29" s="293"/>
      <c r="Y29" s="293"/>
    </row>
    <row r="30" spans="1:25" s="294" customFormat="1" x14ac:dyDescent="0.25">
      <c r="A30" s="279"/>
      <c r="B30" s="312" t="s">
        <v>43</v>
      </c>
      <c r="C30" s="303">
        <v>36738</v>
      </c>
      <c r="D30" s="304">
        <v>1.3472454637416027</v>
      </c>
      <c r="E30" s="304">
        <v>1.3338479607662193</v>
      </c>
      <c r="F30" s="293"/>
      <c r="G30" s="303">
        <v>16478</v>
      </c>
      <c r="H30" s="304">
        <v>1.3779514791624468</v>
      </c>
      <c r="I30" s="304">
        <v>1.3573826560509221</v>
      </c>
      <c r="J30" s="293"/>
      <c r="K30" s="303">
        <v>44023</v>
      </c>
      <c r="L30" s="304">
        <v>1.1987708266917187</v>
      </c>
      <c r="M30" s="304">
        <v>1.177149129142774</v>
      </c>
      <c r="N30" s="293"/>
      <c r="O30" s="303">
        <v>17172</v>
      </c>
      <c r="P30" s="304">
        <v>1.2195368352216713</v>
      </c>
      <c r="Q30" s="305">
        <v>1.1952480514328359</v>
      </c>
      <c r="R30" s="293"/>
      <c r="S30" s="293"/>
      <c r="T30" s="293"/>
      <c r="U30" s="293"/>
      <c r="V30" s="293"/>
      <c r="W30" s="293"/>
      <c r="X30" s="293"/>
      <c r="Y30" s="293"/>
    </row>
    <row r="31" spans="1:25" s="294" customFormat="1" x14ac:dyDescent="0.25">
      <c r="A31" s="279"/>
      <c r="B31" s="312" t="s">
        <v>44</v>
      </c>
      <c r="C31" s="303">
        <v>40288</v>
      </c>
      <c r="D31" s="304">
        <v>1.2820486040995425</v>
      </c>
      <c r="E31" s="304">
        <v>1.2702201179622097</v>
      </c>
      <c r="F31" s="293"/>
      <c r="G31" s="303">
        <v>13795</v>
      </c>
      <c r="H31" s="304">
        <v>1.341967193239811</v>
      </c>
      <c r="I31" s="304">
        <v>1.3206110352059379</v>
      </c>
      <c r="J31" s="293"/>
      <c r="K31" s="303">
        <v>29137</v>
      </c>
      <c r="L31" s="304">
        <v>1.1796915191175823</v>
      </c>
      <c r="M31" s="304">
        <v>1.1617112227817914</v>
      </c>
      <c r="N31" s="293"/>
      <c r="O31" s="303">
        <v>8683</v>
      </c>
      <c r="P31" s="304">
        <v>1.2055239079729283</v>
      </c>
      <c r="Q31" s="305">
        <v>1.1812423941422339</v>
      </c>
      <c r="R31" s="293"/>
      <c r="S31" s="293"/>
      <c r="T31" s="293"/>
      <c r="U31" s="293"/>
      <c r="V31" s="293"/>
      <c r="W31" s="293"/>
      <c r="X31" s="293"/>
      <c r="Y31" s="293"/>
    </row>
    <row r="32" spans="1:25" s="294" customFormat="1" x14ac:dyDescent="0.25">
      <c r="A32" s="279"/>
      <c r="B32" s="312" t="s">
        <v>45</v>
      </c>
      <c r="C32" s="303">
        <v>49446</v>
      </c>
      <c r="D32" s="304">
        <v>1.2075491309098128</v>
      </c>
      <c r="E32" s="304">
        <v>1.1931066158314563</v>
      </c>
      <c r="F32" s="293"/>
      <c r="G32" s="303">
        <v>14921</v>
      </c>
      <c r="H32" s="304">
        <v>1.240352835983211</v>
      </c>
      <c r="I32" s="304">
        <v>1.2190381253701597</v>
      </c>
      <c r="J32" s="293"/>
      <c r="K32" s="303">
        <v>28248</v>
      </c>
      <c r="L32" s="304">
        <v>1.1086899667898384</v>
      </c>
      <c r="M32" s="304">
        <v>1.0828454538308079</v>
      </c>
      <c r="N32" s="293"/>
      <c r="O32" s="303">
        <v>7242</v>
      </c>
      <c r="P32" s="304">
        <v>1.1039920746723275</v>
      </c>
      <c r="Q32" s="305">
        <v>1.0841849496300493</v>
      </c>
      <c r="R32" s="293"/>
      <c r="S32" s="293"/>
      <c r="T32" s="293"/>
      <c r="U32" s="293"/>
      <c r="V32" s="293"/>
      <c r="W32" s="293"/>
      <c r="X32" s="293"/>
      <c r="Y32" s="293"/>
    </row>
    <row r="33" spans="1:25" s="294" customFormat="1" x14ac:dyDescent="0.25">
      <c r="B33" s="312" t="s">
        <v>46</v>
      </c>
      <c r="C33" s="303">
        <v>65667</v>
      </c>
      <c r="D33" s="304">
        <v>1.0450412551818118</v>
      </c>
      <c r="E33" s="304">
        <v>1.0271217055546851</v>
      </c>
      <c r="F33" s="293"/>
      <c r="G33" s="303">
        <v>13236</v>
      </c>
      <c r="H33" s="304">
        <v>1.0557849562652162</v>
      </c>
      <c r="I33" s="304">
        <v>1.0392119237479023</v>
      </c>
      <c r="J33" s="293"/>
      <c r="K33" s="303">
        <v>31931</v>
      </c>
      <c r="L33" s="304">
        <v>0.96758342912294926</v>
      </c>
      <c r="M33" s="304">
        <v>0.94338897692092394</v>
      </c>
      <c r="N33" s="293"/>
      <c r="O33" s="303">
        <v>5190</v>
      </c>
      <c r="P33" s="304">
        <v>0.96277194620565043</v>
      </c>
      <c r="Q33" s="305">
        <v>0.94675581047556145</v>
      </c>
      <c r="R33" s="293"/>
      <c r="S33" s="293"/>
      <c r="T33" s="293"/>
      <c r="U33" s="293"/>
      <c r="V33" s="293"/>
      <c r="W33" s="293"/>
      <c r="X33" s="293"/>
      <c r="Y33" s="293"/>
    </row>
    <row r="34" spans="1:25" s="294" customFormat="1" x14ac:dyDescent="0.25">
      <c r="A34" s="279"/>
      <c r="B34" s="312" t="s">
        <v>47</v>
      </c>
      <c r="C34" s="303">
        <v>26211</v>
      </c>
      <c r="D34" s="304">
        <v>0.9234134370763305</v>
      </c>
      <c r="E34" s="304">
        <v>0.91579128737650295</v>
      </c>
      <c r="F34" s="293"/>
      <c r="G34" s="303">
        <v>2922</v>
      </c>
      <c r="H34" s="304">
        <v>0.92541538973644588</v>
      </c>
      <c r="I34" s="304">
        <v>0.91769276712230985</v>
      </c>
      <c r="J34" s="293"/>
      <c r="K34" s="303">
        <v>11651</v>
      </c>
      <c r="L34" s="304">
        <v>0.90412146427314588</v>
      </c>
      <c r="M34" s="304">
        <v>0.89796208670039634</v>
      </c>
      <c r="N34" s="293"/>
      <c r="O34" s="303">
        <v>988</v>
      </c>
      <c r="P34" s="304">
        <v>0.88234965784388764</v>
      </c>
      <c r="Q34" s="305">
        <v>0.87849781078169853</v>
      </c>
      <c r="R34" s="293"/>
      <c r="S34" s="293"/>
      <c r="T34" s="293"/>
      <c r="U34" s="293"/>
      <c r="V34" s="293"/>
      <c r="W34" s="293"/>
      <c r="X34" s="293"/>
      <c r="Y34" s="293"/>
    </row>
    <row r="35" spans="1:25" s="294" customFormat="1" x14ac:dyDescent="0.25">
      <c r="A35" s="279"/>
      <c r="B35" s="312" t="s">
        <v>48</v>
      </c>
      <c r="C35" s="303">
        <v>14443</v>
      </c>
      <c r="D35" s="304">
        <v>0.87893631328197852</v>
      </c>
      <c r="E35" s="304">
        <v>0.87468978295859079</v>
      </c>
      <c r="F35" s="293"/>
      <c r="G35" s="303">
        <v>1175</v>
      </c>
      <c r="H35" s="304">
        <v>0.87078292797089307</v>
      </c>
      <c r="I35" s="304">
        <v>0.85350369101737655</v>
      </c>
      <c r="J35" s="293"/>
      <c r="K35" s="303">
        <v>5402</v>
      </c>
      <c r="L35" s="304">
        <v>0.86783869573098671</v>
      </c>
      <c r="M35" s="304">
        <v>0.86225556556737393</v>
      </c>
      <c r="N35" s="293"/>
      <c r="O35" s="303">
        <v>426</v>
      </c>
      <c r="P35" s="304">
        <v>0.94887347224407648</v>
      </c>
      <c r="Q35" s="305">
        <v>0.95088134626535803</v>
      </c>
      <c r="R35" s="293"/>
      <c r="S35" s="293"/>
      <c r="T35" s="293"/>
      <c r="U35" s="293"/>
      <c r="V35" s="293"/>
      <c r="W35" s="293"/>
      <c r="X35" s="293"/>
      <c r="Y35" s="293"/>
    </row>
    <row r="36" spans="1:25" s="294" customFormat="1" x14ac:dyDescent="0.25">
      <c r="A36" s="279"/>
      <c r="B36" s="312" t="s">
        <v>49</v>
      </c>
      <c r="C36" s="303">
        <v>8494</v>
      </c>
      <c r="D36" s="304">
        <v>0.84612217852460614</v>
      </c>
      <c r="E36" s="304">
        <v>0.84267913677036921</v>
      </c>
      <c r="F36" s="293"/>
      <c r="G36" s="303">
        <v>501</v>
      </c>
      <c r="H36" s="304">
        <v>0.83440238710363723</v>
      </c>
      <c r="I36" s="304">
        <v>0.82668819158434415</v>
      </c>
      <c r="J36" s="293"/>
      <c r="K36" s="303">
        <v>3224</v>
      </c>
      <c r="L36" s="304">
        <v>0.91609898886019359</v>
      </c>
      <c r="M36" s="304">
        <v>0.92522853883952516</v>
      </c>
      <c r="N36" s="293"/>
      <c r="O36" s="303">
        <v>238</v>
      </c>
      <c r="P36" s="304">
        <v>1.015219591997734</v>
      </c>
      <c r="Q36" s="305">
        <v>1.0217512665006039</v>
      </c>
      <c r="R36" s="293"/>
      <c r="S36" s="293"/>
      <c r="T36" s="293"/>
      <c r="U36" s="293"/>
      <c r="V36" s="293"/>
      <c r="W36" s="293"/>
      <c r="X36" s="293"/>
      <c r="Y36" s="293"/>
    </row>
    <row r="37" spans="1:25" s="294" customFormat="1" x14ac:dyDescent="0.25">
      <c r="A37" s="279"/>
      <c r="B37" s="312" t="s">
        <v>50</v>
      </c>
      <c r="C37" s="303">
        <v>1115</v>
      </c>
      <c r="D37" s="304">
        <v>0.95187525315393462</v>
      </c>
      <c r="E37" s="304">
        <v>0.94422766134937608</v>
      </c>
      <c r="F37" s="293"/>
      <c r="G37" s="303">
        <v>42</v>
      </c>
      <c r="H37" s="304">
        <v>0.71338100643452573</v>
      </c>
      <c r="I37" s="304">
        <v>0.72216863431558931</v>
      </c>
      <c r="J37" s="293"/>
      <c r="K37" s="303">
        <v>533</v>
      </c>
      <c r="L37" s="304">
        <v>0.9310144331516691</v>
      </c>
      <c r="M37" s="304">
        <v>0.93388333755946795</v>
      </c>
      <c r="N37" s="293"/>
      <c r="O37" s="303">
        <v>31</v>
      </c>
      <c r="P37" s="304">
        <v>0.79542002282598823</v>
      </c>
      <c r="Q37" s="305">
        <v>0.79084931025105032</v>
      </c>
      <c r="R37" s="293"/>
      <c r="S37" s="293"/>
      <c r="T37" s="293"/>
      <c r="U37" s="293"/>
      <c r="V37" s="293"/>
      <c r="W37" s="293"/>
      <c r="X37" s="293"/>
      <c r="Y37" s="293"/>
    </row>
    <row r="38" spans="1:25" s="294" customFormat="1" x14ac:dyDescent="0.25">
      <c r="A38" s="279"/>
      <c r="B38" s="312" t="s">
        <v>51</v>
      </c>
      <c r="C38" s="303">
        <v>625</v>
      </c>
      <c r="D38" s="304">
        <v>0.88108449462147453</v>
      </c>
      <c r="E38" s="304">
        <v>0.8696906797615267</v>
      </c>
      <c r="F38" s="293"/>
      <c r="G38" s="303">
        <v>7</v>
      </c>
      <c r="H38" s="304">
        <v>0.33152682786132587</v>
      </c>
      <c r="I38" s="304">
        <v>0.32017876289296709</v>
      </c>
      <c r="J38" s="293"/>
      <c r="K38" s="303">
        <v>366</v>
      </c>
      <c r="L38" s="304">
        <v>0.91697808219444721</v>
      </c>
      <c r="M38" s="304">
        <v>0.91945453212935579</v>
      </c>
      <c r="N38" s="293"/>
      <c r="O38" s="303">
        <v>13</v>
      </c>
      <c r="P38" s="304">
        <v>0.89887205386041436</v>
      </c>
      <c r="Q38" s="305">
        <v>0.91292181113299087</v>
      </c>
      <c r="R38" s="293"/>
      <c r="S38" s="293"/>
      <c r="T38" s="293"/>
      <c r="U38" s="293"/>
      <c r="V38" s="293"/>
      <c r="W38" s="293"/>
      <c r="X38" s="293"/>
      <c r="Y38" s="293"/>
    </row>
    <row r="39" spans="1:25" s="294" customFormat="1" x14ac:dyDescent="0.25">
      <c r="A39" s="279"/>
      <c r="B39" s="313" t="s">
        <v>52</v>
      </c>
      <c r="C39" s="307">
        <v>197</v>
      </c>
      <c r="D39" s="308">
        <v>0.73043676225189236</v>
      </c>
      <c r="E39" s="308">
        <v>0.72954803655598943</v>
      </c>
      <c r="F39" s="309"/>
      <c r="G39" s="307">
        <v>7</v>
      </c>
      <c r="H39" s="308">
        <v>0.95964027198947177</v>
      </c>
      <c r="I39" s="308">
        <v>0.7510068060987396</v>
      </c>
      <c r="J39" s="309"/>
      <c r="K39" s="307">
        <v>161</v>
      </c>
      <c r="L39" s="308">
        <v>1.0210463010250985</v>
      </c>
      <c r="M39" s="308">
        <v>0.98408967949982129</v>
      </c>
      <c r="N39" s="309"/>
      <c r="O39" s="307">
        <v>6</v>
      </c>
      <c r="P39" s="308">
        <v>0.7261329186307558</v>
      </c>
      <c r="Q39" s="310">
        <v>0.5670932799680104</v>
      </c>
      <c r="R39" s="293"/>
      <c r="S39" s="293"/>
      <c r="T39" s="293"/>
      <c r="U39" s="293"/>
      <c r="V39" s="293"/>
      <c r="W39" s="293"/>
      <c r="X39" s="293"/>
      <c r="Y39" s="293"/>
    </row>
    <row r="40" spans="1:25" s="294" customFormat="1" x14ac:dyDescent="0.25">
      <c r="A40" s="279"/>
      <c r="B40" s="314"/>
      <c r="C40" s="303"/>
      <c r="D40" s="304"/>
      <c r="E40" s="304"/>
      <c r="F40" s="293"/>
      <c r="G40" s="303"/>
      <c r="H40" s="304"/>
      <c r="I40" s="304"/>
      <c r="J40" s="293"/>
      <c r="K40" s="303"/>
      <c r="L40" s="304"/>
      <c r="M40" s="304"/>
      <c r="N40" s="293"/>
      <c r="O40" s="303"/>
      <c r="P40" s="304"/>
      <c r="Q40" s="304"/>
      <c r="R40" s="293"/>
      <c r="S40" s="293"/>
      <c r="T40" s="293"/>
      <c r="U40" s="293"/>
      <c r="V40" s="293"/>
      <c r="W40" s="293"/>
      <c r="X40" s="293"/>
      <c r="Y40" s="293"/>
    </row>
    <row r="41" spans="1:25" s="294" customFormat="1" x14ac:dyDescent="0.25">
      <c r="A41" s="279" t="s">
        <v>57</v>
      </c>
      <c r="B41" s="311">
        <v>2009</v>
      </c>
      <c r="C41" s="298">
        <v>34349</v>
      </c>
      <c r="D41" s="299">
        <v>1.0891258353010083</v>
      </c>
      <c r="E41" s="299">
        <v>0.9203285630048611</v>
      </c>
      <c r="F41" s="300"/>
      <c r="G41" s="298">
        <v>11492</v>
      </c>
      <c r="H41" s="299">
        <v>1.1819291961345859</v>
      </c>
      <c r="I41" s="299">
        <v>0.95994523894258876</v>
      </c>
      <c r="J41" s="300"/>
      <c r="K41" s="298">
        <v>23078</v>
      </c>
      <c r="L41" s="299">
        <v>1.0595779594196524</v>
      </c>
      <c r="M41" s="299">
        <v>0.95034185479118771</v>
      </c>
      <c r="N41" s="300"/>
      <c r="O41" s="298">
        <v>9046</v>
      </c>
      <c r="P41" s="299">
        <v>1.0598613870724558</v>
      </c>
      <c r="Q41" s="301">
        <v>0.89732117446301407</v>
      </c>
      <c r="R41" s="293"/>
      <c r="S41" s="293"/>
      <c r="T41" s="293"/>
      <c r="U41" s="293"/>
      <c r="V41" s="293"/>
      <c r="W41" s="293"/>
      <c r="X41" s="293"/>
      <c r="Y41" s="293"/>
    </row>
    <row r="42" spans="1:25" s="294" customFormat="1" x14ac:dyDescent="0.25">
      <c r="A42" s="279"/>
      <c r="B42" s="312">
        <v>2010</v>
      </c>
      <c r="C42" s="303">
        <v>42732</v>
      </c>
      <c r="D42" s="304">
        <v>1.1282092003374982</v>
      </c>
      <c r="E42" s="304">
        <v>0.94305613582899894</v>
      </c>
      <c r="F42" s="293"/>
      <c r="G42" s="303">
        <v>12985</v>
      </c>
      <c r="H42" s="304">
        <v>1.2185710399157466</v>
      </c>
      <c r="I42" s="304">
        <v>0.9742931244669123</v>
      </c>
      <c r="J42" s="293"/>
      <c r="K42" s="303">
        <v>29384</v>
      </c>
      <c r="L42" s="304">
        <v>1.0808391275983289</v>
      </c>
      <c r="M42" s="304">
        <v>0.98978722219157367</v>
      </c>
      <c r="N42" s="293"/>
      <c r="O42" s="303">
        <v>10508</v>
      </c>
      <c r="P42" s="304">
        <v>1.1333713992821703</v>
      </c>
      <c r="Q42" s="305">
        <v>1.0287373597006566</v>
      </c>
      <c r="R42" s="293"/>
      <c r="S42" s="293"/>
      <c r="T42" s="293"/>
      <c r="U42" s="293"/>
      <c r="V42" s="293"/>
      <c r="W42" s="293"/>
      <c r="X42" s="293"/>
      <c r="Y42" s="293"/>
    </row>
    <row r="43" spans="1:25" s="294" customFormat="1" x14ac:dyDescent="0.25">
      <c r="A43" s="279"/>
      <c r="B43" s="312">
        <v>2011</v>
      </c>
      <c r="C43" s="303">
        <v>64009</v>
      </c>
      <c r="D43" s="304">
        <v>1.1592698524843807</v>
      </c>
      <c r="E43" s="304">
        <v>0.93162587787974449</v>
      </c>
      <c r="F43" s="293"/>
      <c r="G43" s="303">
        <v>16642</v>
      </c>
      <c r="H43" s="304">
        <v>1.2258427131306466</v>
      </c>
      <c r="I43" s="304">
        <v>0.99646004658581422</v>
      </c>
      <c r="J43" s="293"/>
      <c r="K43" s="303">
        <v>45977</v>
      </c>
      <c r="L43" s="304">
        <v>1.1356348115951289</v>
      </c>
      <c r="M43" s="304">
        <v>0.98336957684783388</v>
      </c>
      <c r="N43" s="293"/>
      <c r="O43" s="303">
        <v>12635</v>
      </c>
      <c r="P43" s="304">
        <v>1.1317163563505113</v>
      </c>
      <c r="Q43" s="305">
        <v>1.0036351491420525</v>
      </c>
      <c r="R43" s="293"/>
      <c r="S43" s="293"/>
      <c r="T43" s="293"/>
      <c r="U43" s="293"/>
      <c r="V43" s="293"/>
      <c r="W43" s="293"/>
      <c r="X43" s="293"/>
      <c r="Y43" s="293"/>
    </row>
    <row r="44" spans="1:25" s="294" customFormat="1" x14ac:dyDescent="0.25">
      <c r="A44" s="279"/>
      <c r="B44" s="312">
        <v>2012</v>
      </c>
      <c r="C44" s="303">
        <v>57778</v>
      </c>
      <c r="D44" s="304">
        <v>1.1145977029275436</v>
      </c>
      <c r="E44" s="304">
        <v>0.93799299938254332</v>
      </c>
      <c r="F44" s="293"/>
      <c r="G44" s="303">
        <v>14333</v>
      </c>
      <c r="H44" s="304">
        <v>1.2225131734772288</v>
      </c>
      <c r="I44" s="304">
        <v>0.96769060074467317</v>
      </c>
      <c r="J44" s="293"/>
      <c r="K44" s="303">
        <v>40638</v>
      </c>
      <c r="L44" s="304">
        <v>1.0825715036514123</v>
      </c>
      <c r="M44" s="304">
        <v>0.9313620585178416</v>
      </c>
      <c r="N44" s="293"/>
      <c r="O44" s="303">
        <v>11060</v>
      </c>
      <c r="P44" s="304">
        <v>1.1457385590129874</v>
      </c>
      <c r="Q44" s="305">
        <v>0.96977797939987176</v>
      </c>
      <c r="R44" s="293"/>
      <c r="S44" s="293"/>
      <c r="T44" s="293"/>
      <c r="U44" s="293"/>
      <c r="V44" s="293"/>
      <c r="W44" s="293"/>
      <c r="X44" s="293"/>
      <c r="Y44" s="293"/>
    </row>
    <row r="45" spans="1:25" s="294" customFormat="1" x14ac:dyDescent="0.25">
      <c r="A45" s="315" t="s">
        <v>58</v>
      </c>
      <c r="B45" s="313">
        <v>2013</v>
      </c>
      <c r="C45" s="307">
        <v>60586</v>
      </c>
      <c r="D45" s="308">
        <v>1.1178090440013362</v>
      </c>
      <c r="E45" s="308">
        <v>0.87694983696148932</v>
      </c>
      <c r="F45" s="309"/>
      <c r="G45" s="307">
        <v>14697</v>
      </c>
      <c r="H45" s="308">
        <v>1.2555267481017169</v>
      </c>
      <c r="I45" s="308">
        <v>1.0172520908785776</v>
      </c>
      <c r="J45" s="309"/>
      <c r="K45" s="307">
        <v>46200</v>
      </c>
      <c r="L45" s="308">
        <v>1.1226072432118586</v>
      </c>
      <c r="M45" s="308">
        <v>0.89988800572426353</v>
      </c>
      <c r="N45" s="309"/>
      <c r="O45" s="307">
        <v>11228</v>
      </c>
      <c r="P45" s="308">
        <v>1.1933727885179795</v>
      </c>
      <c r="Q45" s="310">
        <v>0.99735451803454078</v>
      </c>
      <c r="R45" s="293"/>
      <c r="S45" s="293"/>
      <c r="T45" s="293"/>
      <c r="U45" s="293"/>
      <c r="V45" s="293"/>
      <c r="W45" s="293"/>
      <c r="X45" s="293"/>
      <c r="Y45" s="293"/>
    </row>
    <row r="46" spans="1:25" s="294" customFormat="1" x14ac:dyDescent="0.2">
      <c r="A46" s="279"/>
      <c r="B46" s="316"/>
      <c r="C46" s="317"/>
      <c r="D46" s="318"/>
      <c r="E46" s="318"/>
      <c r="F46" s="317"/>
      <c r="G46" s="317"/>
      <c r="H46" s="318"/>
      <c r="I46" s="318"/>
      <c r="J46" s="317"/>
      <c r="K46" s="317"/>
      <c r="L46" s="318"/>
      <c r="M46" s="318"/>
      <c r="N46" s="317"/>
      <c r="O46" s="317"/>
      <c r="P46" s="318"/>
      <c r="Q46" s="318"/>
      <c r="R46" s="293"/>
      <c r="S46" s="293"/>
      <c r="T46" s="293"/>
      <c r="U46" s="293"/>
      <c r="V46" s="293"/>
      <c r="W46" s="293"/>
      <c r="X46" s="293"/>
      <c r="Y46" s="293"/>
    </row>
    <row r="47" spans="1:25" s="294" customFormat="1" hidden="1" x14ac:dyDescent="0.25">
      <c r="A47" s="279"/>
      <c r="B47" s="279"/>
      <c r="C47" s="319" t="s">
        <v>82</v>
      </c>
      <c r="D47" s="320"/>
      <c r="E47" s="320"/>
      <c r="F47" s="321"/>
      <c r="G47" s="322"/>
      <c r="H47" s="320"/>
      <c r="I47" s="320"/>
      <c r="J47" s="321"/>
      <c r="K47" s="322"/>
      <c r="L47" s="320"/>
      <c r="M47" s="320"/>
      <c r="N47" s="321"/>
      <c r="O47" s="322"/>
      <c r="P47" s="320"/>
      <c r="Q47" s="320"/>
      <c r="R47" s="293"/>
      <c r="S47" s="293"/>
      <c r="T47" s="293"/>
      <c r="U47" s="293"/>
      <c r="V47" s="293"/>
      <c r="W47" s="293"/>
      <c r="X47" s="293"/>
      <c r="Y47" s="293"/>
    </row>
    <row r="48" spans="1:25" s="293" customFormat="1" hidden="1" x14ac:dyDescent="0.25">
      <c r="A48" s="323" t="s">
        <v>65</v>
      </c>
      <c r="B48" s="279"/>
      <c r="C48" s="319" t="s">
        <v>83</v>
      </c>
      <c r="D48" s="320"/>
      <c r="E48" s="320"/>
      <c r="F48" s="321"/>
      <c r="G48" s="322"/>
      <c r="H48" s="320"/>
      <c r="I48" s="320"/>
      <c r="J48" s="321"/>
      <c r="K48" s="322"/>
      <c r="L48" s="320"/>
      <c r="M48" s="320"/>
      <c r="N48" s="321"/>
      <c r="O48" s="322"/>
      <c r="P48" s="320"/>
      <c r="Q48" s="320"/>
    </row>
    <row r="49" spans="1:25" s="294" customFormat="1" hidden="1" x14ac:dyDescent="0.25">
      <c r="A49" s="279"/>
      <c r="B49" s="279"/>
      <c r="C49" s="324" t="s">
        <v>84</v>
      </c>
      <c r="D49" s="320"/>
      <c r="E49" s="320"/>
      <c r="F49" s="321"/>
      <c r="G49" s="322"/>
      <c r="H49" s="320"/>
      <c r="I49" s="320"/>
      <c r="J49" s="321"/>
      <c r="K49" s="322"/>
      <c r="L49" s="320"/>
      <c r="M49" s="320"/>
      <c r="N49" s="321"/>
      <c r="O49" s="322"/>
      <c r="P49" s="320"/>
      <c r="Q49" s="320"/>
      <c r="R49" s="293"/>
      <c r="S49" s="293"/>
      <c r="T49" s="293"/>
      <c r="U49" s="293"/>
      <c r="V49" s="293"/>
      <c r="W49" s="293"/>
      <c r="X49" s="293"/>
      <c r="Y49" s="293"/>
    </row>
    <row r="50" spans="1:25" s="294" customFormat="1" hidden="1" x14ac:dyDescent="0.25">
      <c r="A50" s="279"/>
      <c r="B50" s="279"/>
      <c r="C50" s="324"/>
      <c r="D50" s="320"/>
      <c r="E50" s="320"/>
      <c r="F50" s="321"/>
      <c r="G50" s="322"/>
      <c r="H50" s="320"/>
      <c r="I50" s="320"/>
      <c r="J50" s="321"/>
      <c r="K50" s="322"/>
      <c r="L50" s="320"/>
      <c r="M50" s="320"/>
      <c r="N50" s="321"/>
      <c r="O50" s="322"/>
      <c r="P50" s="320"/>
      <c r="Q50" s="320"/>
      <c r="R50" s="293"/>
      <c r="S50" s="293"/>
      <c r="T50" s="293"/>
      <c r="U50" s="293"/>
      <c r="V50" s="293"/>
      <c r="W50" s="293"/>
      <c r="X50" s="293"/>
      <c r="Y50" s="293"/>
    </row>
    <row r="51" spans="1:25" hidden="1" x14ac:dyDescent="0.25">
      <c r="C51" s="867" t="s">
        <v>75</v>
      </c>
      <c r="D51" s="867"/>
      <c r="E51" s="867"/>
      <c r="G51" s="867" t="s">
        <v>76</v>
      </c>
      <c r="H51" s="867"/>
      <c r="I51" s="867"/>
      <c r="K51" s="867" t="s">
        <v>77</v>
      </c>
      <c r="L51" s="867"/>
      <c r="M51" s="867"/>
      <c r="O51" s="867" t="s">
        <v>78</v>
      </c>
      <c r="P51" s="867"/>
      <c r="Q51" s="867"/>
    </row>
    <row r="52" spans="1:25" ht="38.25" hidden="1" x14ac:dyDescent="0.25">
      <c r="B52" s="284"/>
      <c r="C52" s="285" t="s">
        <v>85</v>
      </c>
      <c r="D52" s="325" t="s">
        <v>86</v>
      </c>
      <c r="E52" s="325" t="s">
        <v>10</v>
      </c>
      <c r="F52" s="284"/>
      <c r="G52" s="285" t="s">
        <v>85</v>
      </c>
      <c r="H52" s="325" t="s">
        <v>86</v>
      </c>
      <c r="I52" s="325" t="s">
        <v>10</v>
      </c>
      <c r="J52" s="284"/>
      <c r="K52" s="285" t="s">
        <v>85</v>
      </c>
      <c r="L52" s="325" t="s">
        <v>86</v>
      </c>
      <c r="M52" s="325" t="s">
        <v>10</v>
      </c>
      <c r="N52" s="284"/>
      <c r="O52" s="285" t="s">
        <v>85</v>
      </c>
      <c r="P52" s="325" t="s">
        <v>86</v>
      </c>
      <c r="Q52" s="325" t="s">
        <v>10</v>
      </c>
    </row>
    <row r="53" spans="1:25" s="294" customFormat="1" hidden="1" x14ac:dyDescent="0.25">
      <c r="A53" s="279"/>
      <c r="B53" s="326" t="s">
        <v>87</v>
      </c>
      <c r="C53" s="327">
        <v>1821</v>
      </c>
      <c r="D53" s="328">
        <v>0.57214962718175744</v>
      </c>
      <c r="E53" s="328">
        <v>0.50916964133205145</v>
      </c>
      <c r="F53" s="300"/>
      <c r="G53" s="327">
        <v>456</v>
      </c>
      <c r="H53" s="328">
        <v>0.78227678921532362</v>
      </c>
      <c r="I53" s="328">
        <v>0.76724951352951909</v>
      </c>
      <c r="J53" s="300"/>
      <c r="K53" s="327">
        <v>843</v>
      </c>
      <c r="L53" s="328">
        <v>0.55886193694587749</v>
      </c>
      <c r="M53" s="328">
        <v>0.53186114908828164</v>
      </c>
      <c r="N53" s="300"/>
      <c r="O53" s="327">
        <v>160</v>
      </c>
      <c r="P53" s="328">
        <v>0.86738260462993766</v>
      </c>
      <c r="Q53" s="328">
        <v>0.852789273519314</v>
      </c>
      <c r="R53" s="293"/>
      <c r="S53" s="293"/>
      <c r="T53" s="293"/>
      <c r="U53" s="293"/>
      <c r="V53" s="293"/>
      <c r="W53" s="293"/>
      <c r="X53" s="293"/>
      <c r="Y53" s="293"/>
    </row>
    <row r="54" spans="1:25" s="294" customFormat="1" ht="15.75" hidden="1" customHeight="1" x14ac:dyDescent="0.25">
      <c r="A54" s="279"/>
      <c r="B54" s="329" t="s">
        <v>88</v>
      </c>
      <c r="C54" s="330">
        <v>979</v>
      </c>
      <c r="D54" s="331">
        <v>0.69056419043571449</v>
      </c>
      <c r="E54" s="331">
        <v>0.60284602392904019</v>
      </c>
      <c r="F54" s="332"/>
      <c r="G54" s="330" t="s">
        <v>89</v>
      </c>
      <c r="H54" s="330" t="s">
        <v>89</v>
      </c>
      <c r="I54" s="330" t="s">
        <v>89</v>
      </c>
      <c r="J54" s="332"/>
      <c r="K54" s="330">
        <v>292</v>
      </c>
      <c r="L54" s="331">
        <v>0.64166388332138646</v>
      </c>
      <c r="M54" s="331">
        <v>0.58771799627636356</v>
      </c>
      <c r="N54" s="332"/>
      <c r="O54" s="330" t="s">
        <v>89</v>
      </c>
      <c r="P54" s="330" t="s">
        <v>89</v>
      </c>
      <c r="Q54" s="330" t="s">
        <v>89</v>
      </c>
      <c r="R54" s="293"/>
      <c r="S54" s="293"/>
      <c r="T54" s="293"/>
      <c r="U54" s="293"/>
      <c r="V54" s="293"/>
      <c r="W54" s="293"/>
      <c r="X54" s="293"/>
      <c r="Y54" s="293"/>
    </row>
    <row r="55" spans="1:25" hidden="1" x14ac:dyDescent="0.25">
      <c r="B55" s="333" t="s">
        <v>90</v>
      </c>
      <c r="C55" s="334">
        <v>2050</v>
      </c>
      <c r="D55" s="335">
        <v>0.83160162571481244</v>
      </c>
      <c r="E55" s="335">
        <v>0.81048788264222515</v>
      </c>
      <c r="F55" s="336"/>
      <c r="G55" s="334">
        <v>365</v>
      </c>
      <c r="H55" s="335">
        <v>1.0863578311677247</v>
      </c>
      <c r="I55" s="335">
        <v>1.0124875950487189</v>
      </c>
      <c r="J55" s="336"/>
      <c r="K55" s="334">
        <v>866</v>
      </c>
      <c r="L55" s="335">
        <v>0.81399615289251015</v>
      </c>
      <c r="M55" s="335">
        <v>0.813152259990507</v>
      </c>
      <c r="N55" s="336"/>
      <c r="O55" s="334">
        <v>103</v>
      </c>
      <c r="P55" s="335">
        <v>0.88513506069646108</v>
      </c>
      <c r="Q55" s="335">
        <v>1.0366204847400522</v>
      </c>
    </row>
    <row r="56" spans="1:25" s="284" customFormat="1" ht="39.950000000000003" hidden="1" customHeight="1" x14ac:dyDescent="0.25">
      <c r="B56" s="279"/>
      <c r="C56" s="317"/>
      <c r="D56" s="318"/>
      <c r="E56" s="318"/>
      <c r="F56" s="294"/>
      <c r="G56" s="317"/>
      <c r="H56" s="318"/>
      <c r="I56" s="318"/>
      <c r="J56" s="294"/>
      <c r="K56" s="317"/>
      <c r="L56" s="318"/>
      <c r="M56" s="318"/>
      <c r="N56" s="294"/>
      <c r="O56" s="317"/>
      <c r="P56" s="318"/>
      <c r="Q56" s="318"/>
      <c r="R56" s="287"/>
      <c r="S56" s="287"/>
      <c r="T56" s="287"/>
      <c r="U56" s="287"/>
      <c r="V56" s="287"/>
      <c r="W56" s="287"/>
      <c r="X56" s="287"/>
      <c r="Y56" s="287"/>
    </row>
    <row r="57" spans="1:25" s="294" customFormat="1" ht="25.5" hidden="1" customHeight="1" x14ac:dyDescent="0.25">
      <c r="A57" s="337" t="s">
        <v>91</v>
      </c>
      <c r="B57" s="279"/>
      <c r="C57" s="317"/>
      <c r="D57" s="318"/>
      <c r="E57" s="318"/>
      <c r="G57" s="317"/>
      <c r="H57" s="318"/>
      <c r="I57" s="318"/>
      <c r="K57" s="317"/>
      <c r="L57" s="318"/>
      <c r="M57" s="318"/>
      <c r="O57" s="317"/>
      <c r="P57" s="318"/>
      <c r="Q57" s="318"/>
      <c r="R57" s="293"/>
      <c r="S57" s="293"/>
      <c r="T57" s="293"/>
      <c r="U57" s="293"/>
      <c r="V57" s="293"/>
      <c r="W57" s="293"/>
      <c r="X57" s="293"/>
      <c r="Y57" s="293"/>
    </row>
    <row r="58" spans="1:25" s="338" customFormat="1" ht="25.5" hidden="1" customHeight="1" x14ac:dyDescent="0.25">
      <c r="A58" s="284"/>
      <c r="B58" s="279"/>
      <c r="C58" s="317"/>
      <c r="D58" s="318"/>
      <c r="E58" s="318"/>
      <c r="F58" s="294"/>
      <c r="G58" s="317"/>
      <c r="H58" s="318"/>
      <c r="I58" s="318"/>
      <c r="J58" s="294"/>
      <c r="K58" s="317"/>
      <c r="L58" s="318"/>
      <c r="M58" s="318"/>
      <c r="N58" s="294"/>
      <c r="O58" s="317"/>
      <c r="P58" s="318"/>
      <c r="Q58" s="318"/>
      <c r="R58" s="332"/>
      <c r="S58" s="332"/>
      <c r="T58" s="332"/>
      <c r="U58" s="332"/>
      <c r="V58" s="332"/>
      <c r="W58" s="332"/>
      <c r="X58" s="332"/>
      <c r="Y58" s="332"/>
    </row>
    <row r="59" spans="1:25" s="338" customFormat="1" ht="39.75" hidden="1" customHeight="1" x14ac:dyDescent="0.25">
      <c r="A59" s="284"/>
      <c r="B59" s="279"/>
      <c r="C59" s="317"/>
      <c r="D59" s="318"/>
      <c r="E59" s="318"/>
      <c r="F59" s="294"/>
      <c r="G59" s="317"/>
      <c r="H59" s="318"/>
      <c r="I59" s="318"/>
      <c r="J59" s="294"/>
      <c r="K59" s="317"/>
      <c r="L59" s="318"/>
      <c r="M59" s="318"/>
      <c r="N59" s="294"/>
      <c r="O59" s="317"/>
      <c r="P59" s="318"/>
      <c r="Q59" s="318"/>
      <c r="R59" s="332"/>
      <c r="S59" s="332"/>
      <c r="T59" s="332"/>
      <c r="U59" s="332"/>
      <c r="V59" s="332"/>
      <c r="W59" s="332"/>
      <c r="X59" s="332"/>
      <c r="Y59" s="332"/>
    </row>
    <row r="60" spans="1:25" s="294" customFormat="1" x14ac:dyDescent="0.25">
      <c r="A60" s="279"/>
      <c r="B60" s="279"/>
      <c r="C60" s="317"/>
      <c r="D60" s="318"/>
      <c r="E60" s="318"/>
      <c r="G60" s="317"/>
      <c r="H60" s="318"/>
      <c r="I60" s="318"/>
      <c r="K60" s="317"/>
      <c r="L60" s="318"/>
      <c r="M60" s="318"/>
      <c r="O60" s="317"/>
      <c r="P60" s="318"/>
      <c r="Q60" s="318"/>
      <c r="R60" s="293"/>
      <c r="S60" s="293"/>
      <c r="T60" s="293"/>
      <c r="U60" s="293"/>
      <c r="V60" s="293"/>
      <c r="W60" s="293"/>
      <c r="X60" s="293"/>
      <c r="Y60" s="293"/>
    </row>
    <row r="61" spans="1:25" s="294" customFormat="1" x14ac:dyDescent="0.2">
      <c r="A61" s="279"/>
      <c r="B61" s="10"/>
      <c r="C61" s="317"/>
      <c r="D61" s="318"/>
      <c r="E61" s="318"/>
      <c r="G61" s="317"/>
      <c r="H61" s="318"/>
      <c r="I61" s="318"/>
      <c r="K61" s="317"/>
      <c r="L61" s="318"/>
      <c r="M61" s="318"/>
      <c r="O61" s="317"/>
      <c r="P61" s="318"/>
      <c r="Q61" s="318"/>
      <c r="R61" s="293"/>
      <c r="S61" s="293"/>
      <c r="T61" s="293"/>
      <c r="U61" s="293"/>
      <c r="V61" s="293"/>
      <c r="W61" s="293"/>
      <c r="X61" s="293"/>
      <c r="Y61" s="293"/>
    </row>
    <row r="62" spans="1:25" s="294" customFormat="1" x14ac:dyDescent="0.25">
      <c r="A62" s="279"/>
      <c r="B62" s="279"/>
      <c r="C62" s="317"/>
      <c r="D62" s="318"/>
      <c r="E62" s="318"/>
      <c r="G62" s="317"/>
      <c r="H62" s="318"/>
      <c r="I62" s="318"/>
      <c r="K62" s="317"/>
      <c r="L62" s="318"/>
      <c r="M62" s="318"/>
      <c r="O62" s="317"/>
      <c r="P62" s="318"/>
      <c r="Q62" s="318"/>
      <c r="R62" s="293"/>
      <c r="S62" s="293"/>
      <c r="T62" s="293"/>
      <c r="U62" s="293"/>
      <c r="V62" s="293"/>
      <c r="W62" s="293"/>
      <c r="X62" s="293"/>
      <c r="Y62" s="293"/>
    </row>
    <row r="63" spans="1:25" s="294" customFormat="1" x14ac:dyDescent="0.25">
      <c r="A63" s="279"/>
      <c r="B63" s="279"/>
      <c r="C63" s="317"/>
      <c r="D63" s="318"/>
      <c r="E63" s="318"/>
      <c r="G63" s="317"/>
      <c r="H63" s="318"/>
      <c r="I63" s="318"/>
      <c r="K63" s="317"/>
      <c r="L63" s="318"/>
      <c r="M63" s="318"/>
      <c r="O63" s="317"/>
      <c r="P63" s="318"/>
      <c r="Q63" s="318"/>
      <c r="R63" s="293"/>
      <c r="S63" s="293"/>
      <c r="T63" s="293"/>
      <c r="U63" s="293"/>
      <c r="V63" s="293"/>
      <c r="W63" s="293"/>
      <c r="X63" s="293"/>
      <c r="Y63" s="293"/>
    </row>
    <row r="64" spans="1:25" s="294" customFormat="1" x14ac:dyDescent="0.25">
      <c r="A64" s="279"/>
      <c r="B64" s="279"/>
      <c r="C64" s="317"/>
      <c r="D64" s="318"/>
      <c r="E64" s="318"/>
      <c r="G64" s="317"/>
      <c r="H64" s="318"/>
      <c r="I64" s="318"/>
      <c r="K64" s="317"/>
      <c r="L64" s="318"/>
      <c r="M64" s="318"/>
      <c r="O64" s="317"/>
      <c r="P64" s="318"/>
      <c r="Q64" s="318"/>
      <c r="R64" s="293"/>
      <c r="S64" s="293"/>
      <c r="T64" s="293"/>
      <c r="U64" s="293"/>
      <c r="V64" s="293"/>
      <c r="W64" s="293"/>
      <c r="X64" s="293"/>
      <c r="Y64" s="293"/>
    </row>
    <row r="65" spans="1:25" s="294" customFormat="1" x14ac:dyDescent="0.25">
      <c r="A65" s="279"/>
      <c r="B65" s="279"/>
      <c r="C65" s="317"/>
      <c r="D65" s="318"/>
      <c r="E65" s="318"/>
      <c r="G65" s="317"/>
      <c r="H65" s="318"/>
      <c r="I65" s="318"/>
      <c r="K65" s="317"/>
      <c r="L65" s="318"/>
      <c r="M65" s="318"/>
      <c r="O65" s="317"/>
      <c r="P65" s="318"/>
      <c r="Q65" s="318"/>
      <c r="R65" s="293"/>
      <c r="S65" s="293"/>
      <c r="T65" s="293"/>
      <c r="U65" s="293"/>
      <c r="V65" s="293"/>
      <c r="W65" s="293"/>
      <c r="X65" s="293"/>
      <c r="Y65" s="293"/>
    </row>
    <row r="66" spans="1:25" s="294" customFormat="1" x14ac:dyDescent="0.25">
      <c r="A66" s="279"/>
      <c r="B66" s="279"/>
      <c r="C66" s="317"/>
      <c r="D66" s="318"/>
      <c r="E66" s="318"/>
      <c r="G66" s="317"/>
      <c r="H66" s="318"/>
      <c r="I66" s="318"/>
      <c r="K66" s="317"/>
      <c r="L66" s="318"/>
      <c r="M66" s="318"/>
      <c r="O66" s="317"/>
      <c r="P66" s="318"/>
      <c r="Q66" s="318"/>
      <c r="R66" s="293"/>
      <c r="S66" s="293"/>
      <c r="T66" s="293"/>
      <c r="U66" s="293"/>
      <c r="V66" s="293"/>
      <c r="W66" s="293"/>
      <c r="X66" s="293"/>
      <c r="Y66" s="293"/>
    </row>
    <row r="67" spans="1:25" s="294" customFormat="1" x14ac:dyDescent="0.25">
      <c r="A67" s="279"/>
      <c r="B67" s="279"/>
      <c r="C67" s="317"/>
      <c r="D67" s="318"/>
      <c r="E67" s="318"/>
      <c r="G67" s="317"/>
      <c r="H67" s="318"/>
      <c r="I67" s="318"/>
      <c r="K67" s="317"/>
      <c r="L67" s="318"/>
      <c r="M67" s="318"/>
      <c r="O67" s="317"/>
      <c r="P67" s="318"/>
      <c r="Q67" s="318"/>
      <c r="R67" s="293"/>
      <c r="S67" s="293"/>
      <c r="T67" s="293"/>
      <c r="U67" s="293"/>
      <c r="V67" s="293"/>
      <c r="W67" s="293"/>
      <c r="X67" s="293"/>
      <c r="Y67" s="293"/>
    </row>
    <row r="68" spans="1:25" s="294" customFormat="1" x14ac:dyDescent="0.25">
      <c r="A68" s="279"/>
      <c r="B68" s="279"/>
      <c r="C68" s="317"/>
      <c r="D68" s="318"/>
      <c r="E68" s="318"/>
      <c r="G68" s="317"/>
      <c r="H68" s="318"/>
      <c r="I68" s="318"/>
      <c r="K68" s="317"/>
      <c r="L68" s="318"/>
      <c r="M68" s="318"/>
      <c r="O68" s="317"/>
      <c r="P68" s="318"/>
      <c r="Q68" s="318"/>
      <c r="R68" s="293"/>
      <c r="S68" s="293"/>
      <c r="T68" s="293"/>
      <c r="U68" s="293"/>
      <c r="V68" s="293"/>
      <c r="W68" s="293"/>
      <c r="X68" s="293"/>
      <c r="Y68" s="293"/>
    </row>
    <row r="69" spans="1:25" s="294" customFormat="1" x14ac:dyDescent="0.25">
      <c r="A69" s="279"/>
      <c r="B69" s="279"/>
      <c r="C69" s="317"/>
      <c r="D69" s="318"/>
      <c r="E69" s="318"/>
      <c r="G69" s="317"/>
      <c r="H69" s="318"/>
      <c r="I69" s="318"/>
      <c r="K69" s="317"/>
      <c r="L69" s="318"/>
      <c r="M69" s="318"/>
      <c r="O69" s="317"/>
      <c r="P69" s="318"/>
      <c r="Q69" s="318"/>
      <c r="R69" s="293"/>
      <c r="S69" s="293"/>
      <c r="T69" s="293"/>
      <c r="U69" s="293"/>
      <c r="V69" s="293"/>
      <c r="W69" s="293"/>
      <c r="X69" s="293"/>
      <c r="Y69" s="293"/>
    </row>
    <row r="70" spans="1:25" s="294" customFormat="1" x14ac:dyDescent="0.25">
      <c r="A70" s="279"/>
      <c r="B70" s="279"/>
      <c r="C70" s="317"/>
      <c r="D70" s="318"/>
      <c r="E70" s="318"/>
      <c r="G70" s="317"/>
      <c r="H70" s="318"/>
      <c r="I70" s="318"/>
      <c r="K70" s="317"/>
      <c r="L70" s="318"/>
      <c r="M70" s="318"/>
      <c r="O70" s="317"/>
      <c r="P70" s="318"/>
      <c r="Q70" s="318"/>
      <c r="R70" s="293"/>
      <c r="S70" s="293"/>
      <c r="T70" s="293"/>
      <c r="U70" s="293"/>
      <c r="V70" s="293"/>
      <c r="W70" s="293"/>
      <c r="X70" s="293"/>
      <c r="Y70" s="293"/>
    </row>
    <row r="71" spans="1:25" s="294" customFormat="1" x14ac:dyDescent="0.25">
      <c r="A71" s="279"/>
      <c r="B71" s="279"/>
      <c r="C71" s="317"/>
      <c r="D71" s="318"/>
      <c r="E71" s="318"/>
      <c r="G71" s="317"/>
      <c r="H71" s="318"/>
      <c r="I71" s="318"/>
      <c r="K71" s="317"/>
      <c r="L71" s="318"/>
      <c r="M71" s="318"/>
      <c r="O71" s="317"/>
      <c r="P71" s="318"/>
      <c r="Q71" s="318"/>
      <c r="R71" s="293"/>
      <c r="S71" s="293"/>
      <c r="T71" s="293"/>
      <c r="U71" s="293"/>
      <c r="V71" s="293"/>
      <c r="W71" s="293"/>
      <c r="X71" s="293"/>
      <c r="Y71" s="293"/>
    </row>
    <row r="72" spans="1:25" s="294" customFormat="1" x14ac:dyDescent="0.25">
      <c r="A72" s="279"/>
      <c r="B72" s="279"/>
      <c r="C72" s="317"/>
      <c r="D72" s="318"/>
      <c r="E72" s="318"/>
      <c r="G72" s="317"/>
      <c r="H72" s="318"/>
      <c r="I72" s="318"/>
      <c r="K72" s="317"/>
      <c r="L72" s="318"/>
      <c r="M72" s="318"/>
      <c r="O72" s="317"/>
      <c r="P72" s="318"/>
      <c r="Q72" s="318"/>
      <c r="R72" s="293"/>
      <c r="S72" s="293"/>
      <c r="T72" s="293"/>
      <c r="U72" s="293"/>
      <c r="V72" s="293"/>
      <c r="W72" s="293"/>
      <c r="X72" s="293"/>
      <c r="Y72" s="293"/>
    </row>
    <row r="73" spans="1:25" s="294" customFormat="1" x14ac:dyDescent="0.25">
      <c r="A73" s="279"/>
      <c r="B73" s="279"/>
      <c r="C73" s="317"/>
      <c r="D73" s="318"/>
      <c r="E73" s="318"/>
      <c r="G73" s="317"/>
      <c r="H73" s="318"/>
      <c r="I73" s="318"/>
      <c r="K73" s="317"/>
      <c r="L73" s="318"/>
      <c r="M73" s="318"/>
      <c r="O73" s="317"/>
      <c r="P73" s="318"/>
      <c r="Q73" s="318"/>
      <c r="R73" s="293"/>
      <c r="S73" s="293"/>
      <c r="T73" s="293"/>
      <c r="U73" s="293"/>
      <c r="V73" s="293"/>
      <c r="W73" s="293"/>
      <c r="X73" s="293"/>
      <c r="Y73" s="293"/>
    </row>
    <row r="74" spans="1:25" s="294" customFormat="1" x14ac:dyDescent="0.25">
      <c r="A74" s="279"/>
      <c r="B74" s="279"/>
      <c r="C74" s="317"/>
      <c r="D74" s="318"/>
      <c r="E74" s="318"/>
      <c r="G74" s="317"/>
      <c r="H74" s="318"/>
      <c r="I74" s="318"/>
      <c r="K74" s="317"/>
      <c r="L74" s="318"/>
      <c r="M74" s="318"/>
      <c r="O74" s="317"/>
      <c r="P74" s="318"/>
      <c r="Q74" s="318"/>
      <c r="R74" s="293"/>
      <c r="S74" s="293"/>
      <c r="T74" s="293"/>
      <c r="U74" s="293"/>
      <c r="V74" s="293"/>
      <c r="W74" s="293"/>
      <c r="X74" s="293"/>
      <c r="Y74" s="293"/>
    </row>
    <row r="75" spans="1:25" s="294" customFormat="1" x14ac:dyDescent="0.25">
      <c r="A75" s="279"/>
      <c r="B75" s="279"/>
      <c r="C75" s="317"/>
      <c r="D75" s="318"/>
      <c r="E75" s="318"/>
      <c r="G75" s="317"/>
      <c r="H75" s="318"/>
      <c r="I75" s="318"/>
      <c r="K75" s="317"/>
      <c r="L75" s="318"/>
      <c r="M75" s="318"/>
      <c r="O75" s="317"/>
      <c r="P75" s="318"/>
      <c r="Q75" s="318"/>
      <c r="R75" s="293"/>
      <c r="S75" s="293"/>
      <c r="T75" s="293"/>
      <c r="U75" s="293"/>
      <c r="V75" s="293"/>
      <c r="W75" s="293"/>
      <c r="X75" s="293"/>
      <c r="Y75" s="293"/>
    </row>
    <row r="76" spans="1:25" s="294" customFormat="1" x14ac:dyDescent="0.25">
      <c r="A76" s="279"/>
      <c r="B76" s="279"/>
      <c r="C76" s="339"/>
      <c r="D76" s="340"/>
      <c r="E76" s="340"/>
      <c r="F76" s="281"/>
      <c r="G76" s="341"/>
      <c r="H76" s="342"/>
      <c r="I76" s="342"/>
      <c r="J76" s="281"/>
      <c r="K76" s="341"/>
      <c r="L76" s="342"/>
      <c r="M76" s="342"/>
      <c r="N76" s="281"/>
      <c r="O76" s="341"/>
      <c r="P76" s="342"/>
      <c r="Q76" s="342"/>
      <c r="R76" s="293"/>
      <c r="S76" s="293"/>
      <c r="T76" s="293"/>
      <c r="U76" s="293"/>
      <c r="V76" s="293"/>
      <c r="W76" s="293"/>
      <c r="X76" s="293"/>
      <c r="Y76" s="293"/>
    </row>
    <row r="77" spans="1:25" s="294" customFormat="1" x14ac:dyDescent="0.25">
      <c r="A77" s="279"/>
      <c r="B77" s="279"/>
      <c r="C77" s="339"/>
      <c r="D77" s="340"/>
      <c r="E77" s="340"/>
      <c r="F77" s="281"/>
      <c r="G77" s="341"/>
      <c r="H77" s="342"/>
      <c r="I77" s="342"/>
      <c r="J77" s="281"/>
      <c r="K77" s="341"/>
      <c r="L77" s="342"/>
      <c r="M77" s="342"/>
      <c r="N77" s="281"/>
      <c r="O77" s="341"/>
      <c r="P77" s="342"/>
      <c r="Q77" s="342"/>
      <c r="R77" s="293"/>
      <c r="S77" s="293"/>
      <c r="T77" s="293"/>
      <c r="U77" s="293"/>
      <c r="V77" s="293"/>
      <c r="W77" s="293"/>
      <c r="X77" s="293"/>
      <c r="Y77" s="293"/>
    </row>
    <row r="78" spans="1:25" s="294" customFormat="1" x14ac:dyDescent="0.25">
      <c r="A78" s="279"/>
      <c r="B78" s="279"/>
      <c r="C78" s="339"/>
      <c r="D78" s="340"/>
      <c r="E78" s="340"/>
      <c r="F78" s="281"/>
      <c r="G78" s="341"/>
      <c r="H78" s="342"/>
      <c r="I78" s="342"/>
      <c r="J78" s="281"/>
      <c r="K78" s="341"/>
      <c r="L78" s="342"/>
      <c r="M78" s="342"/>
      <c r="N78" s="281"/>
      <c r="O78" s="341"/>
      <c r="P78" s="342"/>
      <c r="Q78" s="342"/>
      <c r="R78" s="293"/>
      <c r="S78" s="293"/>
      <c r="T78" s="293"/>
      <c r="U78" s="293"/>
      <c r="V78" s="293"/>
      <c r="W78" s="293"/>
      <c r="X78" s="293"/>
      <c r="Y78" s="293"/>
    </row>
    <row r="79" spans="1:25" s="294" customFormat="1" x14ac:dyDescent="0.25">
      <c r="A79" s="279"/>
      <c r="B79" s="279"/>
      <c r="C79" s="339"/>
      <c r="D79" s="340"/>
      <c r="E79" s="340"/>
      <c r="F79" s="281"/>
      <c r="G79" s="341"/>
      <c r="H79" s="342"/>
      <c r="I79" s="342"/>
      <c r="J79" s="281"/>
      <c r="K79" s="341"/>
      <c r="L79" s="342"/>
      <c r="M79" s="342"/>
      <c r="N79" s="281"/>
      <c r="O79" s="341"/>
      <c r="P79" s="342"/>
      <c r="Q79" s="342"/>
      <c r="R79" s="293"/>
      <c r="S79" s="293"/>
      <c r="T79" s="293"/>
      <c r="U79" s="293"/>
      <c r="V79" s="293"/>
      <c r="W79" s="293"/>
      <c r="X79" s="293"/>
      <c r="Y79" s="293"/>
    </row>
  </sheetData>
  <mergeCells count="12">
    <mergeCell ref="C51:E51"/>
    <mergeCell ref="G51:I51"/>
    <mergeCell ref="K51:M51"/>
    <mergeCell ref="O51:Q51"/>
    <mergeCell ref="B1:Q1"/>
    <mergeCell ref="B2:Q2"/>
    <mergeCell ref="B3:Q3"/>
    <mergeCell ref="B4:Q4"/>
    <mergeCell ref="C6:E6"/>
    <mergeCell ref="G6:I6"/>
    <mergeCell ref="K6:M6"/>
    <mergeCell ref="O6:Q6"/>
  </mergeCells>
  <printOptions horizontalCentered="1" verticalCentered="1"/>
  <pageMargins left="0.7" right="0.7" top="0.75" bottom="0.75" header="0.3" footer="0.3"/>
  <pageSetup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zoomScaleNormal="100" workbookViewId="0"/>
  </sheetViews>
  <sheetFormatPr defaultColWidth="9.140625" defaultRowHeight="12.75" x14ac:dyDescent="0.2"/>
  <cols>
    <col min="1" max="1" width="47.85546875" style="348" bestFit="1" customWidth="1"/>
    <col min="2" max="6" width="7.28515625" style="344" bestFit="1" customWidth="1"/>
    <col min="7" max="7" width="8.5703125" style="344" bestFit="1" customWidth="1"/>
    <col min="8" max="11" width="7.28515625" style="344" bestFit="1" customWidth="1"/>
    <col min="12" max="12" width="1.7109375" style="344" customWidth="1"/>
    <col min="13" max="13" width="7.28515625" style="344" bestFit="1" customWidth="1"/>
    <col min="14" max="14" width="9.7109375" style="344" bestFit="1" customWidth="1"/>
    <col min="15" max="244" width="9.140625" style="344"/>
    <col min="245" max="245" width="19.28515625" style="344" customWidth="1"/>
    <col min="246" max="246" width="8.42578125" style="344" bestFit="1" customWidth="1"/>
    <col min="247" max="247" width="8.140625" style="344" customWidth="1"/>
    <col min="248" max="249" width="8.42578125" style="344" bestFit="1" customWidth="1"/>
    <col min="250" max="250" width="8.42578125" style="344" customWidth="1"/>
    <col min="251" max="253" width="8.42578125" style="344" bestFit="1" customWidth="1"/>
    <col min="254" max="254" width="1.7109375" style="344" customWidth="1"/>
    <col min="255" max="255" width="8.5703125" style="344" customWidth="1"/>
    <col min="256" max="256" width="11.140625" style="344" bestFit="1" customWidth="1"/>
    <col min="257" max="257" width="2.42578125" style="344" customWidth="1"/>
    <col min="258" max="259" width="8" style="344" customWidth="1"/>
    <col min="260" max="260" width="7.7109375" style="344" customWidth="1"/>
    <col min="261" max="261" width="8" style="344" customWidth="1"/>
    <col min="262" max="262" width="8.42578125" style="344" customWidth="1"/>
    <col min="263" max="263" width="8" style="344" bestFit="1" customWidth="1"/>
    <col min="264" max="264" width="7.85546875" style="344" bestFit="1" customWidth="1"/>
    <col min="265" max="265" width="8" style="344" bestFit="1" customWidth="1"/>
    <col min="266" max="266" width="1.7109375" style="344" customWidth="1"/>
    <col min="267" max="267" width="8.5703125" style="344" customWidth="1"/>
    <col min="268" max="268" width="11" style="344" customWidth="1"/>
    <col min="269" max="500" width="9.140625" style="344"/>
    <col min="501" max="501" width="19.28515625" style="344" customWidth="1"/>
    <col min="502" max="502" width="8.42578125" style="344" bestFit="1" customWidth="1"/>
    <col min="503" max="503" width="8.140625" style="344" customWidth="1"/>
    <col min="504" max="505" width="8.42578125" style="344" bestFit="1" customWidth="1"/>
    <col min="506" max="506" width="8.42578125" style="344" customWidth="1"/>
    <col min="507" max="509" width="8.42578125" style="344" bestFit="1" customWidth="1"/>
    <col min="510" max="510" width="1.7109375" style="344" customWidth="1"/>
    <col min="511" max="511" width="8.5703125" style="344" customWidth="1"/>
    <col min="512" max="512" width="11.140625" style="344" bestFit="1" customWidth="1"/>
    <col min="513" max="513" width="2.42578125" style="344" customWidth="1"/>
    <col min="514" max="515" width="8" style="344" customWidth="1"/>
    <col min="516" max="516" width="7.7109375" style="344" customWidth="1"/>
    <col min="517" max="517" width="8" style="344" customWidth="1"/>
    <col min="518" max="518" width="8.42578125" style="344" customWidth="1"/>
    <col min="519" max="519" width="8" style="344" bestFit="1" customWidth="1"/>
    <col min="520" max="520" width="7.85546875" style="344" bestFit="1" customWidth="1"/>
    <col min="521" max="521" width="8" style="344" bestFit="1" customWidth="1"/>
    <col min="522" max="522" width="1.7109375" style="344" customWidth="1"/>
    <col min="523" max="523" width="8.5703125" style="344" customWidth="1"/>
    <col min="524" max="524" width="11" style="344" customWidth="1"/>
    <col min="525" max="756" width="9.140625" style="344"/>
    <col min="757" max="757" width="19.28515625" style="344" customWidth="1"/>
    <col min="758" max="758" width="8.42578125" style="344" bestFit="1" customWidth="1"/>
    <col min="759" max="759" width="8.140625" style="344" customWidth="1"/>
    <col min="760" max="761" width="8.42578125" style="344" bestFit="1" customWidth="1"/>
    <col min="762" max="762" width="8.42578125" style="344" customWidth="1"/>
    <col min="763" max="765" width="8.42578125" style="344" bestFit="1" customWidth="1"/>
    <col min="766" max="766" width="1.7109375" style="344" customWidth="1"/>
    <col min="767" max="767" width="8.5703125" style="344" customWidth="1"/>
    <col min="768" max="768" width="11.140625" style="344" bestFit="1" customWidth="1"/>
    <col min="769" max="769" width="2.42578125" style="344" customWidth="1"/>
    <col min="770" max="771" width="8" style="344" customWidth="1"/>
    <col min="772" max="772" width="7.7109375" style="344" customWidth="1"/>
    <col min="773" max="773" width="8" style="344" customWidth="1"/>
    <col min="774" max="774" width="8.42578125" style="344" customWidth="1"/>
    <col min="775" max="775" width="8" style="344" bestFit="1" customWidth="1"/>
    <col min="776" max="776" width="7.85546875" style="344" bestFit="1" customWidth="1"/>
    <col min="777" max="777" width="8" style="344" bestFit="1" customWidth="1"/>
    <col min="778" max="778" width="1.7109375" style="344" customWidth="1"/>
    <col min="779" max="779" width="8.5703125" style="344" customWidth="1"/>
    <col min="780" max="780" width="11" style="344" customWidth="1"/>
    <col min="781" max="1012" width="9.140625" style="344"/>
    <col min="1013" max="1013" width="19.28515625" style="344" customWidth="1"/>
    <col min="1014" max="1014" width="8.42578125" style="344" bestFit="1" customWidth="1"/>
    <col min="1015" max="1015" width="8.140625" style="344" customWidth="1"/>
    <col min="1016" max="1017" width="8.42578125" style="344" bestFit="1" customWidth="1"/>
    <col min="1018" max="1018" width="8.42578125" style="344" customWidth="1"/>
    <col min="1019" max="1021" width="8.42578125" style="344" bestFit="1" customWidth="1"/>
    <col min="1022" max="1022" width="1.7109375" style="344" customWidth="1"/>
    <col min="1023" max="1023" width="8.5703125" style="344" customWidth="1"/>
    <col min="1024" max="1024" width="11.140625" style="344" bestFit="1" customWidth="1"/>
    <col min="1025" max="1025" width="2.42578125" style="344" customWidth="1"/>
    <col min="1026" max="1027" width="8" style="344" customWidth="1"/>
    <col min="1028" max="1028" width="7.7109375" style="344" customWidth="1"/>
    <col min="1029" max="1029" width="8" style="344" customWidth="1"/>
    <col min="1030" max="1030" width="8.42578125" style="344" customWidth="1"/>
    <col min="1031" max="1031" width="8" style="344" bestFit="1" customWidth="1"/>
    <col min="1032" max="1032" width="7.85546875" style="344" bestFit="1" customWidth="1"/>
    <col min="1033" max="1033" width="8" style="344" bestFit="1" customWidth="1"/>
    <col min="1034" max="1034" width="1.7109375" style="344" customWidth="1"/>
    <col min="1035" max="1035" width="8.5703125" style="344" customWidth="1"/>
    <col min="1036" max="1036" width="11" style="344" customWidth="1"/>
    <col min="1037" max="1268" width="9.140625" style="344"/>
    <col min="1269" max="1269" width="19.28515625" style="344" customWidth="1"/>
    <col min="1270" max="1270" width="8.42578125" style="344" bestFit="1" customWidth="1"/>
    <col min="1271" max="1271" width="8.140625" style="344" customWidth="1"/>
    <col min="1272" max="1273" width="8.42578125" style="344" bestFit="1" customWidth="1"/>
    <col min="1274" max="1274" width="8.42578125" style="344" customWidth="1"/>
    <col min="1275" max="1277" width="8.42578125" style="344" bestFit="1" customWidth="1"/>
    <col min="1278" max="1278" width="1.7109375" style="344" customWidth="1"/>
    <col min="1279" max="1279" width="8.5703125" style="344" customWidth="1"/>
    <col min="1280" max="1280" width="11.140625" style="344" bestFit="1" customWidth="1"/>
    <col min="1281" max="1281" width="2.42578125" style="344" customWidth="1"/>
    <col min="1282" max="1283" width="8" style="344" customWidth="1"/>
    <col min="1284" max="1284" width="7.7109375" style="344" customWidth="1"/>
    <col min="1285" max="1285" width="8" style="344" customWidth="1"/>
    <col min="1286" max="1286" width="8.42578125" style="344" customWidth="1"/>
    <col min="1287" max="1287" width="8" style="344" bestFit="1" customWidth="1"/>
    <col min="1288" max="1288" width="7.85546875" style="344" bestFit="1" customWidth="1"/>
    <col min="1289" max="1289" width="8" style="344" bestFit="1" customWidth="1"/>
    <col min="1290" max="1290" width="1.7109375" style="344" customWidth="1"/>
    <col min="1291" max="1291" width="8.5703125" style="344" customWidth="1"/>
    <col min="1292" max="1292" width="11" style="344" customWidth="1"/>
    <col min="1293" max="1524" width="9.140625" style="344"/>
    <col min="1525" max="1525" width="19.28515625" style="344" customWidth="1"/>
    <col min="1526" max="1526" width="8.42578125" style="344" bestFit="1" customWidth="1"/>
    <col min="1527" max="1527" width="8.140625" style="344" customWidth="1"/>
    <col min="1528" max="1529" width="8.42578125" style="344" bestFit="1" customWidth="1"/>
    <col min="1530" max="1530" width="8.42578125" style="344" customWidth="1"/>
    <col min="1531" max="1533" width="8.42578125" style="344" bestFit="1" customWidth="1"/>
    <col min="1534" max="1534" width="1.7109375" style="344" customWidth="1"/>
    <col min="1535" max="1535" width="8.5703125" style="344" customWidth="1"/>
    <col min="1536" max="1536" width="11.140625" style="344" bestFit="1" customWidth="1"/>
    <col min="1537" max="1537" width="2.42578125" style="344" customWidth="1"/>
    <col min="1538" max="1539" width="8" style="344" customWidth="1"/>
    <col min="1540" max="1540" width="7.7109375" style="344" customWidth="1"/>
    <col min="1541" max="1541" width="8" style="344" customWidth="1"/>
    <col min="1542" max="1542" width="8.42578125" style="344" customWidth="1"/>
    <col min="1543" max="1543" width="8" style="344" bestFit="1" customWidth="1"/>
    <col min="1544" max="1544" width="7.85546875" style="344" bestFit="1" customWidth="1"/>
    <col min="1545" max="1545" width="8" style="344" bestFit="1" customWidth="1"/>
    <col min="1546" max="1546" width="1.7109375" style="344" customWidth="1"/>
    <col min="1547" max="1547" width="8.5703125" style="344" customWidth="1"/>
    <col min="1548" max="1548" width="11" style="344" customWidth="1"/>
    <col min="1549" max="1780" width="9.140625" style="344"/>
    <col min="1781" max="1781" width="19.28515625" style="344" customWidth="1"/>
    <col min="1782" max="1782" width="8.42578125" style="344" bestFit="1" customWidth="1"/>
    <col min="1783" max="1783" width="8.140625" style="344" customWidth="1"/>
    <col min="1784" max="1785" width="8.42578125" style="344" bestFit="1" customWidth="1"/>
    <col min="1786" max="1786" width="8.42578125" style="344" customWidth="1"/>
    <col min="1787" max="1789" width="8.42578125" style="344" bestFit="1" customWidth="1"/>
    <col min="1790" max="1790" width="1.7109375" style="344" customWidth="1"/>
    <col min="1791" max="1791" width="8.5703125" style="344" customWidth="1"/>
    <col min="1792" max="1792" width="11.140625" style="344" bestFit="1" customWidth="1"/>
    <col min="1793" max="1793" width="2.42578125" style="344" customWidth="1"/>
    <col min="1794" max="1795" width="8" style="344" customWidth="1"/>
    <col min="1796" max="1796" width="7.7109375" style="344" customWidth="1"/>
    <col min="1797" max="1797" width="8" style="344" customWidth="1"/>
    <col min="1798" max="1798" width="8.42578125" style="344" customWidth="1"/>
    <col min="1799" max="1799" width="8" style="344" bestFit="1" customWidth="1"/>
    <col min="1800" max="1800" width="7.85546875" style="344" bestFit="1" customWidth="1"/>
    <col min="1801" max="1801" width="8" style="344" bestFit="1" customWidth="1"/>
    <col min="1802" max="1802" width="1.7109375" style="344" customWidth="1"/>
    <col min="1803" max="1803" width="8.5703125" style="344" customWidth="1"/>
    <col min="1804" max="1804" width="11" style="344" customWidth="1"/>
    <col min="1805" max="2036" width="9.140625" style="344"/>
    <col min="2037" max="2037" width="19.28515625" style="344" customWidth="1"/>
    <col min="2038" max="2038" width="8.42578125" style="344" bestFit="1" customWidth="1"/>
    <col min="2039" max="2039" width="8.140625" style="344" customWidth="1"/>
    <col min="2040" max="2041" width="8.42578125" style="344" bestFit="1" customWidth="1"/>
    <col min="2042" max="2042" width="8.42578125" style="344" customWidth="1"/>
    <col min="2043" max="2045" width="8.42578125" style="344" bestFit="1" customWidth="1"/>
    <col min="2046" max="2046" width="1.7109375" style="344" customWidth="1"/>
    <col min="2047" max="2047" width="8.5703125" style="344" customWidth="1"/>
    <col min="2048" max="2048" width="11.140625" style="344" bestFit="1" customWidth="1"/>
    <col min="2049" max="2049" width="2.42578125" style="344" customWidth="1"/>
    <col min="2050" max="2051" width="8" style="344" customWidth="1"/>
    <col min="2052" max="2052" width="7.7109375" style="344" customWidth="1"/>
    <col min="2053" max="2053" width="8" style="344" customWidth="1"/>
    <col min="2054" max="2054" width="8.42578125" style="344" customWidth="1"/>
    <col min="2055" max="2055" width="8" style="344" bestFit="1" customWidth="1"/>
    <col min="2056" max="2056" width="7.85546875" style="344" bestFit="1" customWidth="1"/>
    <col min="2057" max="2057" width="8" style="344" bestFit="1" customWidth="1"/>
    <col min="2058" max="2058" width="1.7109375" style="344" customWidth="1"/>
    <col min="2059" max="2059" width="8.5703125" style="344" customWidth="1"/>
    <col min="2060" max="2060" width="11" style="344" customWidth="1"/>
    <col min="2061" max="2292" width="9.140625" style="344"/>
    <col min="2293" max="2293" width="19.28515625" style="344" customWidth="1"/>
    <col min="2294" max="2294" width="8.42578125" style="344" bestFit="1" customWidth="1"/>
    <col min="2295" max="2295" width="8.140625" style="344" customWidth="1"/>
    <col min="2296" max="2297" width="8.42578125" style="344" bestFit="1" customWidth="1"/>
    <col min="2298" max="2298" width="8.42578125" style="344" customWidth="1"/>
    <col min="2299" max="2301" width="8.42578125" style="344" bestFit="1" customWidth="1"/>
    <col min="2302" max="2302" width="1.7109375" style="344" customWidth="1"/>
    <col min="2303" max="2303" width="8.5703125" style="344" customWidth="1"/>
    <col min="2304" max="2304" width="11.140625" style="344" bestFit="1" customWidth="1"/>
    <col min="2305" max="2305" width="2.42578125" style="344" customWidth="1"/>
    <col min="2306" max="2307" width="8" style="344" customWidth="1"/>
    <col min="2308" max="2308" width="7.7109375" style="344" customWidth="1"/>
    <col min="2309" max="2309" width="8" style="344" customWidth="1"/>
    <col min="2310" max="2310" width="8.42578125" style="344" customWidth="1"/>
    <col min="2311" max="2311" width="8" style="344" bestFit="1" customWidth="1"/>
    <col min="2312" max="2312" width="7.85546875" style="344" bestFit="1" customWidth="1"/>
    <col min="2313" max="2313" width="8" style="344" bestFit="1" customWidth="1"/>
    <col min="2314" max="2314" width="1.7109375" style="344" customWidth="1"/>
    <col min="2315" max="2315" width="8.5703125" style="344" customWidth="1"/>
    <col min="2316" max="2316" width="11" style="344" customWidth="1"/>
    <col min="2317" max="2548" width="9.140625" style="344"/>
    <col min="2549" max="2549" width="19.28515625" style="344" customWidth="1"/>
    <col min="2550" max="2550" width="8.42578125" style="344" bestFit="1" customWidth="1"/>
    <col min="2551" max="2551" width="8.140625" style="344" customWidth="1"/>
    <col min="2552" max="2553" width="8.42578125" style="344" bestFit="1" customWidth="1"/>
    <col min="2554" max="2554" width="8.42578125" style="344" customWidth="1"/>
    <col min="2555" max="2557" width="8.42578125" style="344" bestFit="1" customWidth="1"/>
    <col min="2558" max="2558" width="1.7109375" style="344" customWidth="1"/>
    <col min="2559" max="2559" width="8.5703125" style="344" customWidth="1"/>
    <col min="2560" max="2560" width="11.140625" style="344" bestFit="1" customWidth="1"/>
    <col min="2561" max="2561" width="2.42578125" style="344" customWidth="1"/>
    <col min="2562" max="2563" width="8" style="344" customWidth="1"/>
    <col min="2564" max="2564" width="7.7109375" style="344" customWidth="1"/>
    <col min="2565" max="2565" width="8" style="344" customWidth="1"/>
    <col min="2566" max="2566" width="8.42578125" style="344" customWidth="1"/>
    <col min="2567" max="2567" width="8" style="344" bestFit="1" customWidth="1"/>
    <col min="2568" max="2568" width="7.85546875" style="344" bestFit="1" customWidth="1"/>
    <col min="2569" max="2569" width="8" style="344" bestFit="1" customWidth="1"/>
    <col min="2570" max="2570" width="1.7109375" style="344" customWidth="1"/>
    <col min="2571" max="2571" width="8.5703125" style="344" customWidth="1"/>
    <col min="2572" max="2572" width="11" style="344" customWidth="1"/>
    <col min="2573" max="2804" width="9.140625" style="344"/>
    <col min="2805" max="2805" width="19.28515625" style="344" customWidth="1"/>
    <col min="2806" max="2806" width="8.42578125" style="344" bestFit="1" customWidth="1"/>
    <col min="2807" max="2807" width="8.140625" style="344" customWidth="1"/>
    <col min="2808" max="2809" width="8.42578125" style="344" bestFit="1" customWidth="1"/>
    <col min="2810" max="2810" width="8.42578125" style="344" customWidth="1"/>
    <col min="2811" max="2813" width="8.42578125" style="344" bestFit="1" customWidth="1"/>
    <col min="2814" max="2814" width="1.7109375" style="344" customWidth="1"/>
    <col min="2815" max="2815" width="8.5703125" style="344" customWidth="1"/>
    <col min="2816" max="2816" width="11.140625" style="344" bestFit="1" customWidth="1"/>
    <col min="2817" max="2817" width="2.42578125" style="344" customWidth="1"/>
    <col min="2818" max="2819" width="8" style="344" customWidth="1"/>
    <col min="2820" max="2820" width="7.7109375" style="344" customWidth="1"/>
    <col min="2821" max="2821" width="8" style="344" customWidth="1"/>
    <col min="2822" max="2822" width="8.42578125" style="344" customWidth="1"/>
    <col min="2823" max="2823" width="8" style="344" bestFit="1" customWidth="1"/>
    <col min="2824" max="2824" width="7.85546875" style="344" bestFit="1" customWidth="1"/>
    <col min="2825" max="2825" width="8" style="344" bestFit="1" customWidth="1"/>
    <col min="2826" max="2826" width="1.7109375" style="344" customWidth="1"/>
    <col min="2827" max="2827" width="8.5703125" style="344" customWidth="1"/>
    <col min="2828" max="2828" width="11" style="344" customWidth="1"/>
    <col min="2829" max="3060" width="9.140625" style="344"/>
    <col min="3061" max="3061" width="19.28515625" style="344" customWidth="1"/>
    <col min="3062" max="3062" width="8.42578125" style="344" bestFit="1" customWidth="1"/>
    <col min="3063" max="3063" width="8.140625" style="344" customWidth="1"/>
    <col min="3064" max="3065" width="8.42578125" style="344" bestFit="1" customWidth="1"/>
    <col min="3066" max="3066" width="8.42578125" style="344" customWidth="1"/>
    <col min="3067" max="3069" width="8.42578125" style="344" bestFit="1" customWidth="1"/>
    <col min="3070" max="3070" width="1.7109375" style="344" customWidth="1"/>
    <col min="3071" max="3071" width="8.5703125" style="344" customWidth="1"/>
    <col min="3072" max="3072" width="11.140625" style="344" bestFit="1" customWidth="1"/>
    <col min="3073" max="3073" width="2.42578125" style="344" customWidth="1"/>
    <col min="3074" max="3075" width="8" style="344" customWidth="1"/>
    <col min="3076" max="3076" width="7.7109375" style="344" customWidth="1"/>
    <col min="3077" max="3077" width="8" style="344" customWidth="1"/>
    <col min="3078" max="3078" width="8.42578125" style="344" customWidth="1"/>
    <col min="3079" max="3079" width="8" style="344" bestFit="1" customWidth="1"/>
    <col min="3080" max="3080" width="7.85546875" style="344" bestFit="1" customWidth="1"/>
    <col min="3081" max="3081" width="8" style="344" bestFit="1" customWidth="1"/>
    <col min="3082" max="3082" width="1.7109375" style="344" customWidth="1"/>
    <col min="3083" max="3083" width="8.5703125" style="344" customWidth="1"/>
    <col min="3084" max="3084" width="11" style="344" customWidth="1"/>
    <col min="3085" max="3316" width="9.140625" style="344"/>
    <col min="3317" max="3317" width="19.28515625" style="344" customWidth="1"/>
    <col min="3318" max="3318" width="8.42578125" style="344" bestFit="1" customWidth="1"/>
    <col min="3319" max="3319" width="8.140625" style="344" customWidth="1"/>
    <col min="3320" max="3321" width="8.42578125" style="344" bestFit="1" customWidth="1"/>
    <col min="3322" max="3322" width="8.42578125" style="344" customWidth="1"/>
    <col min="3323" max="3325" width="8.42578125" style="344" bestFit="1" customWidth="1"/>
    <col min="3326" max="3326" width="1.7109375" style="344" customWidth="1"/>
    <col min="3327" max="3327" width="8.5703125" style="344" customWidth="1"/>
    <col min="3328" max="3328" width="11.140625" style="344" bestFit="1" customWidth="1"/>
    <col min="3329" max="3329" width="2.42578125" style="344" customWidth="1"/>
    <col min="3330" max="3331" width="8" style="344" customWidth="1"/>
    <col min="3332" max="3332" width="7.7109375" style="344" customWidth="1"/>
    <col min="3333" max="3333" width="8" style="344" customWidth="1"/>
    <col min="3334" max="3334" width="8.42578125" style="344" customWidth="1"/>
    <col min="3335" max="3335" width="8" style="344" bestFit="1" customWidth="1"/>
    <col min="3336" max="3336" width="7.85546875" style="344" bestFit="1" customWidth="1"/>
    <col min="3337" max="3337" width="8" style="344" bestFit="1" customWidth="1"/>
    <col min="3338" max="3338" width="1.7109375" style="344" customWidth="1"/>
    <col min="3339" max="3339" width="8.5703125" style="344" customWidth="1"/>
    <col min="3340" max="3340" width="11" style="344" customWidth="1"/>
    <col min="3341" max="3572" width="9.140625" style="344"/>
    <col min="3573" max="3573" width="19.28515625" style="344" customWidth="1"/>
    <col min="3574" max="3574" width="8.42578125" style="344" bestFit="1" customWidth="1"/>
    <col min="3575" max="3575" width="8.140625" style="344" customWidth="1"/>
    <col min="3576" max="3577" width="8.42578125" style="344" bestFit="1" customWidth="1"/>
    <col min="3578" max="3578" width="8.42578125" style="344" customWidth="1"/>
    <col min="3579" max="3581" width="8.42578125" style="344" bestFit="1" customWidth="1"/>
    <col min="3582" max="3582" width="1.7109375" style="344" customWidth="1"/>
    <col min="3583" max="3583" width="8.5703125" style="344" customWidth="1"/>
    <col min="3584" max="3584" width="11.140625" style="344" bestFit="1" customWidth="1"/>
    <col min="3585" max="3585" width="2.42578125" style="344" customWidth="1"/>
    <col min="3586" max="3587" width="8" style="344" customWidth="1"/>
    <col min="3588" max="3588" width="7.7109375" style="344" customWidth="1"/>
    <col min="3589" max="3589" width="8" style="344" customWidth="1"/>
    <col min="3590" max="3590" width="8.42578125" style="344" customWidth="1"/>
    <col min="3591" max="3591" width="8" style="344" bestFit="1" customWidth="1"/>
    <col min="3592" max="3592" width="7.85546875" style="344" bestFit="1" customWidth="1"/>
    <col min="3593" max="3593" width="8" style="344" bestFit="1" customWidth="1"/>
    <col min="3594" max="3594" width="1.7109375" style="344" customWidth="1"/>
    <col min="3595" max="3595" width="8.5703125" style="344" customWidth="1"/>
    <col min="3596" max="3596" width="11" style="344" customWidth="1"/>
    <col min="3597" max="3828" width="9.140625" style="344"/>
    <col min="3829" max="3829" width="19.28515625" style="344" customWidth="1"/>
    <col min="3830" max="3830" width="8.42578125" style="344" bestFit="1" customWidth="1"/>
    <col min="3831" max="3831" width="8.140625" style="344" customWidth="1"/>
    <col min="3832" max="3833" width="8.42578125" style="344" bestFit="1" customWidth="1"/>
    <col min="3834" max="3834" width="8.42578125" style="344" customWidth="1"/>
    <col min="3835" max="3837" width="8.42578125" style="344" bestFit="1" customWidth="1"/>
    <col min="3838" max="3838" width="1.7109375" style="344" customWidth="1"/>
    <col min="3839" max="3839" width="8.5703125" style="344" customWidth="1"/>
    <col min="3840" max="3840" width="11.140625" style="344" bestFit="1" customWidth="1"/>
    <col min="3841" max="3841" width="2.42578125" style="344" customWidth="1"/>
    <col min="3842" max="3843" width="8" style="344" customWidth="1"/>
    <col min="3844" max="3844" width="7.7109375" style="344" customWidth="1"/>
    <col min="3845" max="3845" width="8" style="344" customWidth="1"/>
    <col min="3846" max="3846" width="8.42578125" style="344" customWidth="1"/>
    <col min="3847" max="3847" width="8" style="344" bestFit="1" customWidth="1"/>
    <col min="3848" max="3848" width="7.85546875" style="344" bestFit="1" customWidth="1"/>
    <col min="3849" max="3849" width="8" style="344" bestFit="1" customWidth="1"/>
    <col min="3850" max="3850" width="1.7109375" style="344" customWidth="1"/>
    <col min="3851" max="3851" width="8.5703125" style="344" customWidth="1"/>
    <col min="3852" max="3852" width="11" style="344" customWidth="1"/>
    <col min="3853" max="4084" width="9.140625" style="344"/>
    <col min="4085" max="4085" width="19.28515625" style="344" customWidth="1"/>
    <col min="4086" max="4086" width="8.42578125" style="344" bestFit="1" customWidth="1"/>
    <col min="4087" max="4087" width="8.140625" style="344" customWidth="1"/>
    <col min="4088" max="4089" width="8.42578125" style="344" bestFit="1" customWidth="1"/>
    <col min="4090" max="4090" width="8.42578125" style="344" customWidth="1"/>
    <col min="4091" max="4093" width="8.42578125" style="344" bestFit="1" customWidth="1"/>
    <col min="4094" max="4094" width="1.7109375" style="344" customWidth="1"/>
    <col min="4095" max="4095" width="8.5703125" style="344" customWidth="1"/>
    <col min="4096" max="4096" width="11.140625" style="344" bestFit="1" customWidth="1"/>
    <col min="4097" max="4097" width="2.42578125" style="344" customWidth="1"/>
    <col min="4098" max="4099" width="8" style="344" customWidth="1"/>
    <col min="4100" max="4100" width="7.7109375" style="344" customWidth="1"/>
    <col min="4101" max="4101" width="8" style="344" customWidth="1"/>
    <col min="4102" max="4102" width="8.42578125" style="344" customWidth="1"/>
    <col min="4103" max="4103" width="8" style="344" bestFit="1" customWidth="1"/>
    <col min="4104" max="4104" width="7.85546875" style="344" bestFit="1" customWidth="1"/>
    <col min="4105" max="4105" width="8" style="344" bestFit="1" customWidth="1"/>
    <col min="4106" max="4106" width="1.7109375" style="344" customWidth="1"/>
    <col min="4107" max="4107" width="8.5703125" style="344" customWidth="1"/>
    <col min="4108" max="4108" width="11" style="344" customWidth="1"/>
    <col min="4109" max="4340" width="9.140625" style="344"/>
    <col min="4341" max="4341" width="19.28515625" style="344" customWidth="1"/>
    <col min="4342" max="4342" width="8.42578125" style="344" bestFit="1" customWidth="1"/>
    <col min="4343" max="4343" width="8.140625" style="344" customWidth="1"/>
    <col min="4344" max="4345" width="8.42578125" style="344" bestFit="1" customWidth="1"/>
    <col min="4346" max="4346" width="8.42578125" style="344" customWidth="1"/>
    <col min="4347" max="4349" width="8.42578125" style="344" bestFit="1" customWidth="1"/>
    <col min="4350" max="4350" width="1.7109375" style="344" customWidth="1"/>
    <col min="4351" max="4351" width="8.5703125" style="344" customWidth="1"/>
    <col min="4352" max="4352" width="11.140625" style="344" bestFit="1" customWidth="1"/>
    <col min="4353" max="4353" width="2.42578125" style="344" customWidth="1"/>
    <col min="4354" max="4355" width="8" style="344" customWidth="1"/>
    <col min="4356" max="4356" width="7.7109375" style="344" customWidth="1"/>
    <col min="4357" max="4357" width="8" style="344" customWidth="1"/>
    <col min="4358" max="4358" width="8.42578125" style="344" customWidth="1"/>
    <col min="4359" max="4359" width="8" style="344" bestFit="1" customWidth="1"/>
    <col min="4360" max="4360" width="7.85546875" style="344" bestFit="1" customWidth="1"/>
    <col min="4361" max="4361" width="8" style="344" bestFit="1" customWidth="1"/>
    <col min="4362" max="4362" width="1.7109375" style="344" customWidth="1"/>
    <col min="4363" max="4363" width="8.5703125" style="344" customWidth="1"/>
    <col min="4364" max="4364" width="11" style="344" customWidth="1"/>
    <col min="4365" max="4596" width="9.140625" style="344"/>
    <col min="4597" max="4597" width="19.28515625" style="344" customWidth="1"/>
    <col min="4598" max="4598" width="8.42578125" style="344" bestFit="1" customWidth="1"/>
    <col min="4599" max="4599" width="8.140625" style="344" customWidth="1"/>
    <col min="4600" max="4601" width="8.42578125" style="344" bestFit="1" customWidth="1"/>
    <col min="4602" max="4602" width="8.42578125" style="344" customWidth="1"/>
    <col min="4603" max="4605" width="8.42578125" style="344" bestFit="1" customWidth="1"/>
    <col min="4606" max="4606" width="1.7109375" style="344" customWidth="1"/>
    <col min="4607" max="4607" width="8.5703125" style="344" customWidth="1"/>
    <col min="4608" max="4608" width="11.140625" style="344" bestFit="1" customWidth="1"/>
    <col min="4609" max="4609" width="2.42578125" style="344" customWidth="1"/>
    <col min="4610" max="4611" width="8" style="344" customWidth="1"/>
    <col min="4612" max="4612" width="7.7109375" style="344" customWidth="1"/>
    <col min="4613" max="4613" width="8" style="344" customWidth="1"/>
    <col min="4614" max="4614" width="8.42578125" style="344" customWidth="1"/>
    <col min="4615" max="4615" width="8" style="344" bestFit="1" customWidth="1"/>
    <col min="4616" max="4616" width="7.85546875" style="344" bestFit="1" customWidth="1"/>
    <col min="4617" max="4617" width="8" style="344" bestFit="1" customWidth="1"/>
    <col min="4618" max="4618" width="1.7109375" style="344" customWidth="1"/>
    <col min="4619" max="4619" width="8.5703125" style="344" customWidth="1"/>
    <col min="4620" max="4620" width="11" style="344" customWidth="1"/>
    <col min="4621" max="4852" width="9.140625" style="344"/>
    <col min="4853" max="4853" width="19.28515625" style="344" customWidth="1"/>
    <col min="4854" max="4854" width="8.42578125" style="344" bestFit="1" customWidth="1"/>
    <col min="4855" max="4855" width="8.140625" style="344" customWidth="1"/>
    <col min="4856" max="4857" width="8.42578125" style="344" bestFit="1" customWidth="1"/>
    <col min="4858" max="4858" width="8.42578125" style="344" customWidth="1"/>
    <col min="4859" max="4861" width="8.42578125" style="344" bestFit="1" customWidth="1"/>
    <col min="4862" max="4862" width="1.7109375" style="344" customWidth="1"/>
    <col min="4863" max="4863" width="8.5703125" style="344" customWidth="1"/>
    <col min="4864" max="4864" width="11.140625" style="344" bestFit="1" customWidth="1"/>
    <col min="4865" max="4865" width="2.42578125" style="344" customWidth="1"/>
    <col min="4866" max="4867" width="8" style="344" customWidth="1"/>
    <col min="4868" max="4868" width="7.7109375" style="344" customWidth="1"/>
    <col min="4869" max="4869" width="8" style="344" customWidth="1"/>
    <col min="4870" max="4870" width="8.42578125" style="344" customWidth="1"/>
    <col min="4871" max="4871" width="8" style="344" bestFit="1" customWidth="1"/>
    <col min="4872" max="4872" width="7.85546875" style="344" bestFit="1" customWidth="1"/>
    <col min="4873" max="4873" width="8" style="344" bestFit="1" customWidth="1"/>
    <col min="4874" max="4874" width="1.7109375" style="344" customWidth="1"/>
    <col min="4875" max="4875" width="8.5703125" style="344" customWidth="1"/>
    <col min="4876" max="4876" width="11" style="344" customWidth="1"/>
    <col min="4877" max="5108" width="9.140625" style="344"/>
    <col min="5109" max="5109" width="19.28515625" style="344" customWidth="1"/>
    <col min="5110" max="5110" width="8.42578125" style="344" bestFit="1" customWidth="1"/>
    <col min="5111" max="5111" width="8.140625" style="344" customWidth="1"/>
    <col min="5112" max="5113" width="8.42578125" style="344" bestFit="1" customWidth="1"/>
    <col min="5114" max="5114" width="8.42578125" style="344" customWidth="1"/>
    <col min="5115" max="5117" width="8.42578125" style="344" bestFit="1" customWidth="1"/>
    <col min="5118" max="5118" width="1.7109375" style="344" customWidth="1"/>
    <col min="5119" max="5119" width="8.5703125" style="344" customWidth="1"/>
    <col min="5120" max="5120" width="11.140625" style="344" bestFit="1" customWidth="1"/>
    <col min="5121" max="5121" width="2.42578125" style="344" customWidth="1"/>
    <col min="5122" max="5123" width="8" style="344" customWidth="1"/>
    <col min="5124" max="5124" width="7.7109375" style="344" customWidth="1"/>
    <col min="5125" max="5125" width="8" style="344" customWidth="1"/>
    <col min="5126" max="5126" width="8.42578125" style="344" customWidth="1"/>
    <col min="5127" max="5127" width="8" style="344" bestFit="1" customWidth="1"/>
    <col min="5128" max="5128" width="7.85546875" style="344" bestFit="1" customWidth="1"/>
    <col min="5129" max="5129" width="8" style="344" bestFit="1" customWidth="1"/>
    <col min="5130" max="5130" width="1.7109375" style="344" customWidth="1"/>
    <col min="5131" max="5131" width="8.5703125" style="344" customWidth="1"/>
    <col min="5132" max="5132" width="11" style="344" customWidth="1"/>
    <col min="5133" max="5364" width="9.140625" style="344"/>
    <col min="5365" max="5365" width="19.28515625" style="344" customWidth="1"/>
    <col min="5366" max="5366" width="8.42578125" style="344" bestFit="1" customWidth="1"/>
    <col min="5367" max="5367" width="8.140625" style="344" customWidth="1"/>
    <col min="5368" max="5369" width="8.42578125" style="344" bestFit="1" customWidth="1"/>
    <col min="5370" max="5370" width="8.42578125" style="344" customWidth="1"/>
    <col min="5371" max="5373" width="8.42578125" style="344" bestFit="1" customWidth="1"/>
    <col min="5374" max="5374" width="1.7109375" style="344" customWidth="1"/>
    <col min="5375" max="5375" width="8.5703125" style="344" customWidth="1"/>
    <col min="5376" max="5376" width="11.140625" style="344" bestFit="1" customWidth="1"/>
    <col min="5377" max="5377" width="2.42578125" style="344" customWidth="1"/>
    <col min="5378" max="5379" width="8" style="344" customWidth="1"/>
    <col min="5380" max="5380" width="7.7109375" style="344" customWidth="1"/>
    <col min="5381" max="5381" width="8" style="344" customWidth="1"/>
    <col min="5382" max="5382" width="8.42578125" style="344" customWidth="1"/>
    <col min="5383" max="5383" width="8" style="344" bestFit="1" customWidth="1"/>
    <col min="5384" max="5384" width="7.85546875" style="344" bestFit="1" customWidth="1"/>
    <col min="5385" max="5385" width="8" style="344" bestFit="1" customWidth="1"/>
    <col min="5386" max="5386" width="1.7109375" style="344" customWidth="1"/>
    <col min="5387" max="5387" width="8.5703125" style="344" customWidth="1"/>
    <col min="5388" max="5388" width="11" style="344" customWidth="1"/>
    <col min="5389" max="5620" width="9.140625" style="344"/>
    <col min="5621" max="5621" width="19.28515625" style="344" customWidth="1"/>
    <col min="5622" max="5622" width="8.42578125" style="344" bestFit="1" customWidth="1"/>
    <col min="5623" max="5623" width="8.140625" style="344" customWidth="1"/>
    <col min="5624" max="5625" width="8.42578125" style="344" bestFit="1" customWidth="1"/>
    <col min="5626" max="5626" width="8.42578125" style="344" customWidth="1"/>
    <col min="5627" max="5629" width="8.42578125" style="344" bestFit="1" customWidth="1"/>
    <col min="5630" max="5630" width="1.7109375" style="344" customWidth="1"/>
    <col min="5631" max="5631" width="8.5703125" style="344" customWidth="1"/>
    <col min="5632" max="5632" width="11.140625" style="344" bestFit="1" customWidth="1"/>
    <col min="5633" max="5633" width="2.42578125" style="344" customWidth="1"/>
    <col min="5634" max="5635" width="8" style="344" customWidth="1"/>
    <col min="5636" max="5636" width="7.7109375" style="344" customWidth="1"/>
    <col min="5637" max="5637" width="8" style="344" customWidth="1"/>
    <col min="5638" max="5638" width="8.42578125" style="344" customWidth="1"/>
    <col min="5639" max="5639" width="8" style="344" bestFit="1" customWidth="1"/>
    <col min="5640" max="5640" width="7.85546875" style="344" bestFit="1" customWidth="1"/>
    <col min="5641" max="5641" width="8" style="344" bestFit="1" customWidth="1"/>
    <col min="5642" max="5642" width="1.7109375" style="344" customWidth="1"/>
    <col min="5643" max="5643" width="8.5703125" style="344" customWidth="1"/>
    <col min="5644" max="5644" width="11" style="344" customWidth="1"/>
    <col min="5645" max="5876" width="9.140625" style="344"/>
    <col min="5877" max="5877" width="19.28515625" style="344" customWidth="1"/>
    <col min="5878" max="5878" width="8.42578125" style="344" bestFit="1" customWidth="1"/>
    <col min="5879" max="5879" width="8.140625" style="344" customWidth="1"/>
    <col min="5880" max="5881" width="8.42578125" style="344" bestFit="1" customWidth="1"/>
    <col min="5882" max="5882" width="8.42578125" style="344" customWidth="1"/>
    <col min="5883" max="5885" width="8.42578125" style="344" bestFit="1" customWidth="1"/>
    <col min="5886" max="5886" width="1.7109375" style="344" customWidth="1"/>
    <col min="5887" max="5887" width="8.5703125" style="344" customWidth="1"/>
    <col min="5888" max="5888" width="11.140625" style="344" bestFit="1" customWidth="1"/>
    <col min="5889" max="5889" width="2.42578125" style="344" customWidth="1"/>
    <col min="5890" max="5891" width="8" style="344" customWidth="1"/>
    <col min="5892" max="5892" width="7.7109375" style="344" customWidth="1"/>
    <col min="5893" max="5893" width="8" style="344" customWidth="1"/>
    <col min="5894" max="5894" width="8.42578125" style="344" customWidth="1"/>
    <col min="5895" max="5895" width="8" style="344" bestFit="1" customWidth="1"/>
    <col min="5896" max="5896" width="7.85546875" style="344" bestFit="1" customWidth="1"/>
    <col min="5897" max="5897" width="8" style="344" bestFit="1" customWidth="1"/>
    <col min="5898" max="5898" width="1.7109375" style="344" customWidth="1"/>
    <col min="5899" max="5899" width="8.5703125" style="344" customWidth="1"/>
    <col min="5900" max="5900" width="11" style="344" customWidth="1"/>
    <col min="5901" max="6132" width="9.140625" style="344"/>
    <col min="6133" max="6133" width="19.28515625" style="344" customWidth="1"/>
    <col min="6134" max="6134" width="8.42578125" style="344" bestFit="1" customWidth="1"/>
    <col min="6135" max="6135" width="8.140625" style="344" customWidth="1"/>
    <col min="6136" max="6137" width="8.42578125" style="344" bestFit="1" customWidth="1"/>
    <col min="6138" max="6138" width="8.42578125" style="344" customWidth="1"/>
    <col min="6139" max="6141" width="8.42578125" style="344" bestFit="1" customWidth="1"/>
    <col min="6142" max="6142" width="1.7109375" style="344" customWidth="1"/>
    <col min="6143" max="6143" width="8.5703125" style="344" customWidth="1"/>
    <col min="6144" max="6144" width="11.140625" style="344" bestFit="1" customWidth="1"/>
    <col min="6145" max="6145" width="2.42578125" style="344" customWidth="1"/>
    <col min="6146" max="6147" width="8" style="344" customWidth="1"/>
    <col min="6148" max="6148" width="7.7109375" style="344" customWidth="1"/>
    <col min="6149" max="6149" width="8" style="344" customWidth="1"/>
    <col min="6150" max="6150" width="8.42578125" style="344" customWidth="1"/>
    <col min="6151" max="6151" width="8" style="344" bestFit="1" customWidth="1"/>
    <col min="6152" max="6152" width="7.85546875" style="344" bestFit="1" customWidth="1"/>
    <col min="6153" max="6153" width="8" style="344" bestFit="1" customWidth="1"/>
    <col min="6154" max="6154" width="1.7109375" style="344" customWidth="1"/>
    <col min="6155" max="6155" width="8.5703125" style="344" customWidth="1"/>
    <col min="6156" max="6156" width="11" style="344" customWidth="1"/>
    <col min="6157" max="6388" width="9.140625" style="344"/>
    <col min="6389" max="6389" width="19.28515625" style="344" customWidth="1"/>
    <col min="6390" max="6390" width="8.42578125" style="344" bestFit="1" customWidth="1"/>
    <col min="6391" max="6391" width="8.140625" style="344" customWidth="1"/>
    <col min="6392" max="6393" width="8.42578125" style="344" bestFit="1" customWidth="1"/>
    <col min="6394" max="6394" width="8.42578125" style="344" customWidth="1"/>
    <col min="6395" max="6397" width="8.42578125" style="344" bestFit="1" customWidth="1"/>
    <col min="6398" max="6398" width="1.7109375" style="344" customWidth="1"/>
    <col min="6399" max="6399" width="8.5703125" style="344" customWidth="1"/>
    <col min="6400" max="6400" width="11.140625" style="344" bestFit="1" customWidth="1"/>
    <col min="6401" max="6401" width="2.42578125" style="344" customWidth="1"/>
    <col min="6402" max="6403" width="8" style="344" customWidth="1"/>
    <col min="6404" max="6404" width="7.7109375" style="344" customWidth="1"/>
    <col min="6405" max="6405" width="8" style="344" customWidth="1"/>
    <col min="6406" max="6406" width="8.42578125" style="344" customWidth="1"/>
    <col min="6407" max="6407" width="8" style="344" bestFit="1" customWidth="1"/>
    <col min="6408" max="6408" width="7.85546875" style="344" bestFit="1" customWidth="1"/>
    <col min="6409" max="6409" width="8" style="344" bestFit="1" customWidth="1"/>
    <col min="6410" max="6410" width="1.7109375" style="344" customWidth="1"/>
    <col min="6411" max="6411" width="8.5703125" style="344" customWidth="1"/>
    <col min="6412" max="6412" width="11" style="344" customWidth="1"/>
    <col min="6413" max="6644" width="9.140625" style="344"/>
    <col min="6645" max="6645" width="19.28515625" style="344" customWidth="1"/>
    <col min="6646" max="6646" width="8.42578125" style="344" bestFit="1" customWidth="1"/>
    <col min="6647" max="6647" width="8.140625" style="344" customWidth="1"/>
    <col min="6648" max="6649" width="8.42578125" style="344" bestFit="1" customWidth="1"/>
    <col min="6650" max="6650" width="8.42578125" style="344" customWidth="1"/>
    <col min="6651" max="6653" width="8.42578125" style="344" bestFit="1" customWidth="1"/>
    <col min="6654" max="6654" width="1.7109375" style="344" customWidth="1"/>
    <col min="6655" max="6655" width="8.5703125" style="344" customWidth="1"/>
    <col min="6656" max="6656" width="11.140625" style="344" bestFit="1" customWidth="1"/>
    <col min="6657" max="6657" width="2.42578125" style="344" customWidth="1"/>
    <col min="6658" max="6659" width="8" style="344" customWidth="1"/>
    <col min="6660" max="6660" width="7.7109375" style="344" customWidth="1"/>
    <col min="6661" max="6661" width="8" style="344" customWidth="1"/>
    <col min="6662" max="6662" width="8.42578125" style="344" customWidth="1"/>
    <col min="6663" max="6663" width="8" style="344" bestFit="1" customWidth="1"/>
    <col min="6664" max="6664" width="7.85546875" style="344" bestFit="1" customWidth="1"/>
    <col min="6665" max="6665" width="8" style="344" bestFit="1" customWidth="1"/>
    <col min="6666" max="6666" width="1.7109375" style="344" customWidth="1"/>
    <col min="6667" max="6667" width="8.5703125" style="344" customWidth="1"/>
    <col min="6668" max="6668" width="11" style="344" customWidth="1"/>
    <col min="6669" max="6900" width="9.140625" style="344"/>
    <col min="6901" max="6901" width="19.28515625" style="344" customWidth="1"/>
    <col min="6902" max="6902" width="8.42578125" style="344" bestFit="1" customWidth="1"/>
    <col min="6903" max="6903" width="8.140625" style="344" customWidth="1"/>
    <col min="6904" max="6905" width="8.42578125" style="344" bestFit="1" customWidth="1"/>
    <col min="6906" max="6906" width="8.42578125" style="344" customWidth="1"/>
    <col min="6907" max="6909" width="8.42578125" style="344" bestFit="1" customWidth="1"/>
    <col min="6910" max="6910" width="1.7109375" style="344" customWidth="1"/>
    <col min="6911" max="6911" width="8.5703125" style="344" customWidth="1"/>
    <col min="6912" max="6912" width="11.140625" style="344" bestFit="1" customWidth="1"/>
    <col min="6913" max="6913" width="2.42578125" style="344" customWidth="1"/>
    <col min="6914" max="6915" width="8" style="344" customWidth="1"/>
    <col min="6916" max="6916" width="7.7109375" style="344" customWidth="1"/>
    <col min="6917" max="6917" width="8" style="344" customWidth="1"/>
    <col min="6918" max="6918" width="8.42578125" style="344" customWidth="1"/>
    <col min="6919" max="6919" width="8" style="344" bestFit="1" customWidth="1"/>
    <col min="6920" max="6920" width="7.85546875" style="344" bestFit="1" customWidth="1"/>
    <col min="6921" max="6921" width="8" style="344" bestFit="1" customWidth="1"/>
    <col min="6922" max="6922" width="1.7109375" style="344" customWidth="1"/>
    <col min="6923" max="6923" width="8.5703125" style="344" customWidth="1"/>
    <col min="6924" max="6924" width="11" style="344" customWidth="1"/>
    <col min="6925" max="7156" width="9.140625" style="344"/>
    <col min="7157" max="7157" width="19.28515625" style="344" customWidth="1"/>
    <col min="7158" max="7158" width="8.42578125" style="344" bestFit="1" customWidth="1"/>
    <col min="7159" max="7159" width="8.140625" style="344" customWidth="1"/>
    <col min="7160" max="7161" width="8.42578125" style="344" bestFit="1" customWidth="1"/>
    <col min="7162" max="7162" width="8.42578125" style="344" customWidth="1"/>
    <col min="7163" max="7165" width="8.42578125" style="344" bestFit="1" customWidth="1"/>
    <col min="7166" max="7166" width="1.7109375" style="344" customWidth="1"/>
    <col min="7167" max="7167" width="8.5703125" style="344" customWidth="1"/>
    <col min="7168" max="7168" width="11.140625" style="344" bestFit="1" customWidth="1"/>
    <col min="7169" max="7169" width="2.42578125" style="344" customWidth="1"/>
    <col min="7170" max="7171" width="8" style="344" customWidth="1"/>
    <col min="7172" max="7172" width="7.7109375" style="344" customWidth="1"/>
    <col min="7173" max="7173" width="8" style="344" customWidth="1"/>
    <col min="7174" max="7174" width="8.42578125" style="344" customWidth="1"/>
    <col min="7175" max="7175" width="8" style="344" bestFit="1" customWidth="1"/>
    <col min="7176" max="7176" width="7.85546875" style="344" bestFit="1" customWidth="1"/>
    <col min="7177" max="7177" width="8" style="344" bestFit="1" customWidth="1"/>
    <col min="7178" max="7178" width="1.7109375" style="344" customWidth="1"/>
    <col min="7179" max="7179" width="8.5703125" style="344" customWidth="1"/>
    <col min="7180" max="7180" width="11" style="344" customWidth="1"/>
    <col min="7181" max="7412" width="9.140625" style="344"/>
    <col min="7413" max="7413" width="19.28515625" style="344" customWidth="1"/>
    <col min="7414" max="7414" width="8.42578125" style="344" bestFit="1" customWidth="1"/>
    <col min="7415" max="7415" width="8.140625" style="344" customWidth="1"/>
    <col min="7416" max="7417" width="8.42578125" style="344" bestFit="1" customWidth="1"/>
    <col min="7418" max="7418" width="8.42578125" style="344" customWidth="1"/>
    <col min="7419" max="7421" width="8.42578125" style="344" bestFit="1" customWidth="1"/>
    <col min="7422" max="7422" width="1.7109375" style="344" customWidth="1"/>
    <col min="7423" max="7423" width="8.5703125" style="344" customWidth="1"/>
    <col min="7424" max="7424" width="11.140625" style="344" bestFit="1" customWidth="1"/>
    <col min="7425" max="7425" width="2.42578125" style="344" customWidth="1"/>
    <col min="7426" max="7427" width="8" style="344" customWidth="1"/>
    <col min="7428" max="7428" width="7.7109375" style="344" customWidth="1"/>
    <col min="7429" max="7429" width="8" style="344" customWidth="1"/>
    <col min="7430" max="7430" width="8.42578125" style="344" customWidth="1"/>
    <col min="7431" max="7431" width="8" style="344" bestFit="1" customWidth="1"/>
    <col min="7432" max="7432" width="7.85546875" style="344" bestFit="1" customWidth="1"/>
    <col min="7433" max="7433" width="8" style="344" bestFit="1" customWidth="1"/>
    <col min="7434" max="7434" width="1.7109375" style="344" customWidth="1"/>
    <col min="7435" max="7435" width="8.5703125" style="344" customWidth="1"/>
    <col min="7436" max="7436" width="11" style="344" customWidth="1"/>
    <col min="7437" max="7668" width="9.140625" style="344"/>
    <col min="7669" max="7669" width="19.28515625" style="344" customWidth="1"/>
    <col min="7670" max="7670" width="8.42578125" style="344" bestFit="1" customWidth="1"/>
    <col min="7671" max="7671" width="8.140625" style="344" customWidth="1"/>
    <col min="7672" max="7673" width="8.42578125" style="344" bestFit="1" customWidth="1"/>
    <col min="7674" max="7674" width="8.42578125" style="344" customWidth="1"/>
    <col min="7675" max="7677" width="8.42578125" style="344" bestFit="1" customWidth="1"/>
    <col min="7678" max="7678" width="1.7109375" style="344" customWidth="1"/>
    <col min="7679" max="7679" width="8.5703125" style="344" customWidth="1"/>
    <col min="7680" max="7680" width="11.140625" style="344" bestFit="1" customWidth="1"/>
    <col min="7681" max="7681" width="2.42578125" style="344" customWidth="1"/>
    <col min="7682" max="7683" width="8" style="344" customWidth="1"/>
    <col min="7684" max="7684" width="7.7109375" style="344" customWidth="1"/>
    <col min="7685" max="7685" width="8" style="344" customWidth="1"/>
    <col min="7686" max="7686" width="8.42578125" style="344" customWidth="1"/>
    <col min="7687" max="7687" width="8" style="344" bestFit="1" customWidth="1"/>
    <col min="7688" max="7688" width="7.85546875" style="344" bestFit="1" customWidth="1"/>
    <col min="7689" max="7689" width="8" style="344" bestFit="1" customWidth="1"/>
    <col min="7690" max="7690" width="1.7109375" style="344" customWidth="1"/>
    <col min="7691" max="7691" width="8.5703125" style="344" customWidth="1"/>
    <col min="7692" max="7692" width="11" style="344" customWidth="1"/>
    <col min="7693" max="7924" width="9.140625" style="344"/>
    <col min="7925" max="7925" width="19.28515625" style="344" customWidth="1"/>
    <col min="7926" max="7926" width="8.42578125" style="344" bestFit="1" customWidth="1"/>
    <col min="7927" max="7927" width="8.140625" style="344" customWidth="1"/>
    <col min="7928" max="7929" width="8.42578125" style="344" bestFit="1" customWidth="1"/>
    <col min="7930" max="7930" width="8.42578125" style="344" customWidth="1"/>
    <col min="7931" max="7933" width="8.42578125" style="344" bestFit="1" customWidth="1"/>
    <col min="7934" max="7934" width="1.7109375" style="344" customWidth="1"/>
    <col min="7935" max="7935" width="8.5703125" style="344" customWidth="1"/>
    <col min="7936" max="7936" width="11.140625" style="344" bestFit="1" customWidth="1"/>
    <col min="7937" max="7937" width="2.42578125" style="344" customWidth="1"/>
    <col min="7938" max="7939" width="8" style="344" customWidth="1"/>
    <col min="7940" max="7940" width="7.7109375" style="344" customWidth="1"/>
    <col min="7941" max="7941" width="8" style="344" customWidth="1"/>
    <col min="7942" max="7942" width="8.42578125" style="344" customWidth="1"/>
    <col min="7943" max="7943" width="8" style="344" bestFit="1" customWidth="1"/>
    <col min="7944" max="7944" width="7.85546875" style="344" bestFit="1" customWidth="1"/>
    <col min="7945" max="7945" width="8" style="344" bestFit="1" customWidth="1"/>
    <col min="7946" max="7946" width="1.7109375" style="344" customWidth="1"/>
    <col min="7947" max="7947" width="8.5703125" style="344" customWidth="1"/>
    <col min="7948" max="7948" width="11" style="344" customWidth="1"/>
    <col min="7949" max="8180" width="9.140625" style="344"/>
    <col min="8181" max="8181" width="19.28515625" style="344" customWidth="1"/>
    <col min="8182" max="8182" width="8.42578125" style="344" bestFit="1" customWidth="1"/>
    <col min="8183" max="8183" width="8.140625" style="344" customWidth="1"/>
    <col min="8184" max="8185" width="8.42578125" style="344" bestFit="1" customWidth="1"/>
    <col min="8186" max="8186" width="8.42578125" style="344" customWidth="1"/>
    <col min="8187" max="8189" width="8.42578125" style="344" bestFit="1" customWidth="1"/>
    <col min="8190" max="8190" width="1.7109375" style="344" customWidth="1"/>
    <col min="8191" max="8191" width="8.5703125" style="344" customWidth="1"/>
    <col min="8192" max="8192" width="11.140625" style="344" bestFit="1" customWidth="1"/>
    <col min="8193" max="8193" width="2.42578125" style="344" customWidth="1"/>
    <col min="8194" max="8195" width="8" style="344" customWidth="1"/>
    <col min="8196" max="8196" width="7.7109375" style="344" customWidth="1"/>
    <col min="8197" max="8197" width="8" style="344" customWidth="1"/>
    <col min="8198" max="8198" width="8.42578125" style="344" customWidth="1"/>
    <col min="8199" max="8199" width="8" style="344" bestFit="1" customWidth="1"/>
    <col min="8200" max="8200" width="7.85546875" style="344" bestFit="1" customWidth="1"/>
    <col min="8201" max="8201" width="8" style="344" bestFit="1" customWidth="1"/>
    <col min="8202" max="8202" width="1.7109375" style="344" customWidth="1"/>
    <col min="8203" max="8203" width="8.5703125" style="344" customWidth="1"/>
    <col min="8204" max="8204" width="11" style="344" customWidth="1"/>
    <col min="8205" max="8436" width="9.140625" style="344"/>
    <col min="8437" max="8437" width="19.28515625" style="344" customWidth="1"/>
    <col min="8438" max="8438" width="8.42578125" style="344" bestFit="1" customWidth="1"/>
    <col min="8439" max="8439" width="8.140625" style="344" customWidth="1"/>
    <col min="8440" max="8441" width="8.42578125" style="344" bestFit="1" customWidth="1"/>
    <col min="8442" max="8442" width="8.42578125" style="344" customWidth="1"/>
    <col min="8443" max="8445" width="8.42578125" style="344" bestFit="1" customWidth="1"/>
    <col min="8446" max="8446" width="1.7109375" style="344" customWidth="1"/>
    <col min="8447" max="8447" width="8.5703125" style="344" customWidth="1"/>
    <col min="8448" max="8448" width="11.140625" style="344" bestFit="1" customWidth="1"/>
    <col min="8449" max="8449" width="2.42578125" style="344" customWidth="1"/>
    <col min="8450" max="8451" width="8" style="344" customWidth="1"/>
    <col min="8452" max="8452" width="7.7109375" style="344" customWidth="1"/>
    <col min="8453" max="8453" width="8" style="344" customWidth="1"/>
    <col min="8454" max="8454" width="8.42578125" style="344" customWidth="1"/>
    <col min="8455" max="8455" width="8" style="344" bestFit="1" customWidth="1"/>
    <col min="8456" max="8456" width="7.85546875" style="344" bestFit="1" customWidth="1"/>
    <col min="8457" max="8457" width="8" style="344" bestFit="1" customWidth="1"/>
    <col min="8458" max="8458" width="1.7109375" style="344" customWidth="1"/>
    <col min="8459" max="8459" width="8.5703125" style="344" customWidth="1"/>
    <col min="8460" max="8460" width="11" style="344" customWidth="1"/>
    <col min="8461" max="8692" width="9.140625" style="344"/>
    <col min="8693" max="8693" width="19.28515625" style="344" customWidth="1"/>
    <col min="8694" max="8694" width="8.42578125" style="344" bestFit="1" customWidth="1"/>
    <col min="8695" max="8695" width="8.140625" style="344" customWidth="1"/>
    <col min="8696" max="8697" width="8.42578125" style="344" bestFit="1" customWidth="1"/>
    <col min="8698" max="8698" width="8.42578125" style="344" customWidth="1"/>
    <col min="8699" max="8701" width="8.42578125" style="344" bestFit="1" customWidth="1"/>
    <col min="8702" max="8702" width="1.7109375" style="344" customWidth="1"/>
    <col min="8703" max="8703" width="8.5703125" style="344" customWidth="1"/>
    <col min="8704" max="8704" width="11.140625" style="344" bestFit="1" customWidth="1"/>
    <col min="8705" max="8705" width="2.42578125" style="344" customWidth="1"/>
    <col min="8706" max="8707" width="8" style="344" customWidth="1"/>
    <col min="8708" max="8708" width="7.7109375" style="344" customWidth="1"/>
    <col min="8709" max="8709" width="8" style="344" customWidth="1"/>
    <col min="8710" max="8710" width="8.42578125" style="344" customWidth="1"/>
    <col min="8711" max="8711" width="8" style="344" bestFit="1" customWidth="1"/>
    <col min="8712" max="8712" width="7.85546875" style="344" bestFit="1" customWidth="1"/>
    <col min="8713" max="8713" width="8" style="344" bestFit="1" customWidth="1"/>
    <col min="8714" max="8714" width="1.7109375" style="344" customWidth="1"/>
    <col min="8715" max="8715" width="8.5703125" style="344" customWidth="1"/>
    <col min="8716" max="8716" width="11" style="344" customWidth="1"/>
    <col min="8717" max="8948" width="9.140625" style="344"/>
    <col min="8949" max="8949" width="19.28515625" style="344" customWidth="1"/>
    <col min="8950" max="8950" width="8.42578125" style="344" bestFit="1" customWidth="1"/>
    <col min="8951" max="8951" width="8.140625" style="344" customWidth="1"/>
    <col min="8952" max="8953" width="8.42578125" style="344" bestFit="1" customWidth="1"/>
    <col min="8954" max="8954" width="8.42578125" style="344" customWidth="1"/>
    <col min="8955" max="8957" width="8.42578125" style="344" bestFit="1" customWidth="1"/>
    <col min="8958" max="8958" width="1.7109375" style="344" customWidth="1"/>
    <col min="8959" max="8959" width="8.5703125" style="344" customWidth="1"/>
    <col min="8960" max="8960" width="11.140625" style="344" bestFit="1" customWidth="1"/>
    <col min="8961" max="8961" width="2.42578125" style="344" customWidth="1"/>
    <col min="8962" max="8963" width="8" style="344" customWidth="1"/>
    <col min="8964" max="8964" width="7.7109375" style="344" customWidth="1"/>
    <col min="8965" max="8965" width="8" style="344" customWidth="1"/>
    <col min="8966" max="8966" width="8.42578125" style="344" customWidth="1"/>
    <col min="8967" max="8967" width="8" style="344" bestFit="1" customWidth="1"/>
    <col min="8968" max="8968" width="7.85546875" style="344" bestFit="1" customWidth="1"/>
    <col min="8969" max="8969" width="8" style="344" bestFit="1" customWidth="1"/>
    <col min="8970" max="8970" width="1.7109375" style="344" customWidth="1"/>
    <col min="8971" max="8971" width="8.5703125" style="344" customWidth="1"/>
    <col min="8972" max="8972" width="11" style="344" customWidth="1"/>
    <col min="8973" max="9204" width="9.140625" style="344"/>
    <col min="9205" max="9205" width="19.28515625" style="344" customWidth="1"/>
    <col min="9206" max="9206" width="8.42578125" style="344" bestFit="1" customWidth="1"/>
    <col min="9207" max="9207" width="8.140625" style="344" customWidth="1"/>
    <col min="9208" max="9209" width="8.42578125" style="344" bestFit="1" customWidth="1"/>
    <col min="9210" max="9210" width="8.42578125" style="344" customWidth="1"/>
    <col min="9211" max="9213" width="8.42578125" style="344" bestFit="1" customWidth="1"/>
    <col min="9214" max="9214" width="1.7109375" style="344" customWidth="1"/>
    <col min="9215" max="9215" width="8.5703125" style="344" customWidth="1"/>
    <col min="9216" max="9216" width="11.140625" style="344" bestFit="1" customWidth="1"/>
    <col min="9217" max="9217" width="2.42578125" style="344" customWidth="1"/>
    <col min="9218" max="9219" width="8" style="344" customWidth="1"/>
    <col min="9220" max="9220" width="7.7109375" style="344" customWidth="1"/>
    <col min="9221" max="9221" width="8" style="344" customWidth="1"/>
    <col min="9222" max="9222" width="8.42578125" style="344" customWidth="1"/>
    <col min="9223" max="9223" width="8" style="344" bestFit="1" customWidth="1"/>
    <col min="9224" max="9224" width="7.85546875" style="344" bestFit="1" customWidth="1"/>
    <col min="9225" max="9225" width="8" style="344" bestFit="1" customWidth="1"/>
    <col min="9226" max="9226" width="1.7109375" style="344" customWidth="1"/>
    <col min="9227" max="9227" width="8.5703125" style="344" customWidth="1"/>
    <col min="9228" max="9228" width="11" style="344" customWidth="1"/>
    <col min="9229" max="9460" width="9.140625" style="344"/>
    <col min="9461" max="9461" width="19.28515625" style="344" customWidth="1"/>
    <col min="9462" max="9462" width="8.42578125" style="344" bestFit="1" customWidth="1"/>
    <col min="9463" max="9463" width="8.140625" style="344" customWidth="1"/>
    <col min="9464" max="9465" width="8.42578125" style="344" bestFit="1" customWidth="1"/>
    <col min="9466" max="9466" width="8.42578125" style="344" customWidth="1"/>
    <col min="9467" max="9469" width="8.42578125" style="344" bestFit="1" customWidth="1"/>
    <col min="9470" max="9470" width="1.7109375" style="344" customWidth="1"/>
    <col min="9471" max="9471" width="8.5703125" style="344" customWidth="1"/>
    <col min="9472" max="9472" width="11.140625" style="344" bestFit="1" customWidth="1"/>
    <col min="9473" max="9473" width="2.42578125" style="344" customWidth="1"/>
    <col min="9474" max="9475" width="8" style="344" customWidth="1"/>
    <col min="9476" max="9476" width="7.7109375" style="344" customWidth="1"/>
    <col min="9477" max="9477" width="8" style="344" customWidth="1"/>
    <col min="9478" max="9478" width="8.42578125" style="344" customWidth="1"/>
    <col min="9479" max="9479" width="8" style="344" bestFit="1" customWidth="1"/>
    <col min="9480" max="9480" width="7.85546875" style="344" bestFit="1" customWidth="1"/>
    <col min="9481" max="9481" width="8" style="344" bestFit="1" customWidth="1"/>
    <col min="9482" max="9482" width="1.7109375" style="344" customWidth="1"/>
    <col min="9483" max="9483" width="8.5703125" style="344" customWidth="1"/>
    <col min="9484" max="9484" width="11" style="344" customWidth="1"/>
    <col min="9485" max="9716" width="9.140625" style="344"/>
    <col min="9717" max="9717" width="19.28515625" style="344" customWidth="1"/>
    <col min="9718" max="9718" width="8.42578125" style="344" bestFit="1" customWidth="1"/>
    <col min="9719" max="9719" width="8.140625" style="344" customWidth="1"/>
    <col min="9720" max="9721" width="8.42578125" style="344" bestFit="1" customWidth="1"/>
    <col min="9722" max="9722" width="8.42578125" style="344" customWidth="1"/>
    <col min="9723" max="9725" width="8.42578125" style="344" bestFit="1" customWidth="1"/>
    <col min="9726" max="9726" width="1.7109375" style="344" customWidth="1"/>
    <col min="9727" max="9727" width="8.5703125" style="344" customWidth="1"/>
    <col min="9728" max="9728" width="11.140625" style="344" bestFit="1" customWidth="1"/>
    <col min="9729" max="9729" width="2.42578125" style="344" customWidth="1"/>
    <col min="9730" max="9731" width="8" style="344" customWidth="1"/>
    <col min="9732" max="9732" width="7.7109375" style="344" customWidth="1"/>
    <col min="9733" max="9733" width="8" style="344" customWidth="1"/>
    <col min="9734" max="9734" width="8.42578125" style="344" customWidth="1"/>
    <col min="9735" max="9735" width="8" style="344" bestFit="1" customWidth="1"/>
    <col min="9736" max="9736" width="7.85546875" style="344" bestFit="1" customWidth="1"/>
    <col min="9737" max="9737" width="8" style="344" bestFit="1" customWidth="1"/>
    <col min="9738" max="9738" width="1.7109375" style="344" customWidth="1"/>
    <col min="9739" max="9739" width="8.5703125" style="344" customWidth="1"/>
    <col min="9740" max="9740" width="11" style="344" customWidth="1"/>
    <col min="9741" max="9972" width="9.140625" style="344"/>
    <col min="9973" max="9973" width="19.28515625" style="344" customWidth="1"/>
    <col min="9974" max="9974" width="8.42578125" style="344" bestFit="1" customWidth="1"/>
    <col min="9975" max="9975" width="8.140625" style="344" customWidth="1"/>
    <col min="9976" max="9977" width="8.42578125" style="344" bestFit="1" customWidth="1"/>
    <col min="9978" max="9978" width="8.42578125" style="344" customWidth="1"/>
    <col min="9979" max="9981" width="8.42578125" style="344" bestFit="1" customWidth="1"/>
    <col min="9982" max="9982" width="1.7109375" style="344" customWidth="1"/>
    <col min="9983" max="9983" width="8.5703125" style="344" customWidth="1"/>
    <col min="9984" max="9984" width="11.140625" style="344" bestFit="1" customWidth="1"/>
    <col min="9985" max="9985" width="2.42578125" style="344" customWidth="1"/>
    <col min="9986" max="9987" width="8" style="344" customWidth="1"/>
    <col min="9988" max="9988" width="7.7109375" style="344" customWidth="1"/>
    <col min="9989" max="9989" width="8" style="344" customWidth="1"/>
    <col min="9990" max="9990" width="8.42578125" style="344" customWidth="1"/>
    <col min="9991" max="9991" width="8" style="344" bestFit="1" customWidth="1"/>
    <col min="9992" max="9992" width="7.85546875" style="344" bestFit="1" customWidth="1"/>
    <col min="9993" max="9993" width="8" style="344" bestFit="1" customWidth="1"/>
    <col min="9994" max="9994" width="1.7109375" style="344" customWidth="1"/>
    <col min="9995" max="9995" width="8.5703125" style="344" customWidth="1"/>
    <col min="9996" max="9996" width="11" style="344" customWidth="1"/>
    <col min="9997" max="10228" width="9.140625" style="344"/>
    <col min="10229" max="10229" width="19.28515625" style="344" customWidth="1"/>
    <col min="10230" max="10230" width="8.42578125" style="344" bestFit="1" customWidth="1"/>
    <col min="10231" max="10231" width="8.140625" style="344" customWidth="1"/>
    <col min="10232" max="10233" width="8.42578125" style="344" bestFit="1" customWidth="1"/>
    <col min="10234" max="10234" width="8.42578125" style="344" customWidth="1"/>
    <col min="10235" max="10237" width="8.42578125" style="344" bestFit="1" customWidth="1"/>
    <col min="10238" max="10238" width="1.7109375" style="344" customWidth="1"/>
    <col min="10239" max="10239" width="8.5703125" style="344" customWidth="1"/>
    <col min="10240" max="10240" width="11.140625" style="344" bestFit="1" customWidth="1"/>
    <col min="10241" max="10241" width="2.42578125" style="344" customWidth="1"/>
    <col min="10242" max="10243" width="8" style="344" customWidth="1"/>
    <col min="10244" max="10244" width="7.7109375" style="344" customWidth="1"/>
    <col min="10245" max="10245" width="8" style="344" customWidth="1"/>
    <col min="10246" max="10246" width="8.42578125" style="344" customWidth="1"/>
    <col min="10247" max="10247" width="8" style="344" bestFit="1" customWidth="1"/>
    <col min="10248" max="10248" width="7.85546875" style="344" bestFit="1" customWidth="1"/>
    <col min="10249" max="10249" width="8" style="344" bestFit="1" customWidth="1"/>
    <col min="10250" max="10250" width="1.7109375" style="344" customWidth="1"/>
    <col min="10251" max="10251" width="8.5703125" style="344" customWidth="1"/>
    <col min="10252" max="10252" width="11" style="344" customWidth="1"/>
    <col min="10253" max="10484" width="9.140625" style="344"/>
    <col min="10485" max="10485" width="19.28515625" style="344" customWidth="1"/>
    <col min="10486" max="10486" width="8.42578125" style="344" bestFit="1" customWidth="1"/>
    <col min="10487" max="10487" width="8.140625" style="344" customWidth="1"/>
    <col min="10488" max="10489" width="8.42578125" style="344" bestFit="1" customWidth="1"/>
    <col min="10490" max="10490" width="8.42578125" style="344" customWidth="1"/>
    <col min="10491" max="10493" width="8.42578125" style="344" bestFit="1" customWidth="1"/>
    <col min="10494" max="10494" width="1.7109375" style="344" customWidth="1"/>
    <col min="10495" max="10495" width="8.5703125" style="344" customWidth="1"/>
    <col min="10496" max="10496" width="11.140625" style="344" bestFit="1" customWidth="1"/>
    <col min="10497" max="10497" width="2.42578125" style="344" customWidth="1"/>
    <col min="10498" max="10499" width="8" style="344" customWidth="1"/>
    <col min="10500" max="10500" width="7.7109375" style="344" customWidth="1"/>
    <col min="10501" max="10501" width="8" style="344" customWidth="1"/>
    <col min="10502" max="10502" width="8.42578125" style="344" customWidth="1"/>
    <col min="10503" max="10503" width="8" style="344" bestFit="1" customWidth="1"/>
    <col min="10504" max="10504" width="7.85546875" style="344" bestFit="1" customWidth="1"/>
    <col min="10505" max="10505" width="8" style="344" bestFit="1" customWidth="1"/>
    <col min="10506" max="10506" width="1.7109375" style="344" customWidth="1"/>
    <col min="10507" max="10507" width="8.5703125" style="344" customWidth="1"/>
    <col min="10508" max="10508" width="11" style="344" customWidth="1"/>
    <col min="10509" max="10740" width="9.140625" style="344"/>
    <col min="10741" max="10741" width="19.28515625" style="344" customWidth="1"/>
    <col min="10742" max="10742" width="8.42578125" style="344" bestFit="1" customWidth="1"/>
    <col min="10743" max="10743" width="8.140625" style="344" customWidth="1"/>
    <col min="10744" max="10745" width="8.42578125" style="344" bestFit="1" customWidth="1"/>
    <col min="10746" max="10746" width="8.42578125" style="344" customWidth="1"/>
    <col min="10747" max="10749" width="8.42578125" style="344" bestFit="1" customWidth="1"/>
    <col min="10750" max="10750" width="1.7109375" style="344" customWidth="1"/>
    <col min="10751" max="10751" width="8.5703125" style="344" customWidth="1"/>
    <col min="10752" max="10752" width="11.140625" style="344" bestFit="1" customWidth="1"/>
    <col min="10753" max="10753" width="2.42578125" style="344" customWidth="1"/>
    <col min="10754" max="10755" width="8" style="344" customWidth="1"/>
    <col min="10756" max="10756" width="7.7109375" style="344" customWidth="1"/>
    <col min="10757" max="10757" width="8" style="344" customWidth="1"/>
    <col min="10758" max="10758" width="8.42578125" style="344" customWidth="1"/>
    <col min="10759" max="10759" width="8" style="344" bestFit="1" customWidth="1"/>
    <col min="10760" max="10760" width="7.85546875" style="344" bestFit="1" customWidth="1"/>
    <col min="10761" max="10761" width="8" style="344" bestFit="1" customWidth="1"/>
    <col min="10762" max="10762" width="1.7109375" style="344" customWidth="1"/>
    <col min="10763" max="10763" width="8.5703125" style="344" customWidth="1"/>
    <col min="10764" max="10764" width="11" style="344" customWidth="1"/>
    <col min="10765" max="10996" width="9.140625" style="344"/>
    <col min="10997" max="10997" width="19.28515625" style="344" customWidth="1"/>
    <col min="10998" max="10998" width="8.42578125" style="344" bestFit="1" customWidth="1"/>
    <col min="10999" max="10999" width="8.140625" style="344" customWidth="1"/>
    <col min="11000" max="11001" width="8.42578125" style="344" bestFit="1" customWidth="1"/>
    <col min="11002" max="11002" width="8.42578125" style="344" customWidth="1"/>
    <col min="11003" max="11005" width="8.42578125" style="344" bestFit="1" customWidth="1"/>
    <col min="11006" max="11006" width="1.7109375" style="344" customWidth="1"/>
    <col min="11007" max="11007" width="8.5703125" style="344" customWidth="1"/>
    <col min="11008" max="11008" width="11.140625" style="344" bestFit="1" customWidth="1"/>
    <col min="11009" max="11009" width="2.42578125" style="344" customWidth="1"/>
    <col min="11010" max="11011" width="8" style="344" customWidth="1"/>
    <col min="11012" max="11012" width="7.7109375" style="344" customWidth="1"/>
    <col min="11013" max="11013" width="8" style="344" customWidth="1"/>
    <col min="11014" max="11014" width="8.42578125" style="344" customWidth="1"/>
    <col min="11015" max="11015" width="8" style="344" bestFit="1" customWidth="1"/>
    <col min="11016" max="11016" width="7.85546875" style="344" bestFit="1" customWidth="1"/>
    <col min="11017" max="11017" width="8" style="344" bestFit="1" customWidth="1"/>
    <col min="11018" max="11018" width="1.7109375" style="344" customWidth="1"/>
    <col min="11019" max="11019" width="8.5703125" style="344" customWidth="1"/>
    <col min="11020" max="11020" width="11" style="344" customWidth="1"/>
    <col min="11021" max="11252" width="9.140625" style="344"/>
    <col min="11253" max="11253" width="19.28515625" style="344" customWidth="1"/>
    <col min="11254" max="11254" width="8.42578125" style="344" bestFit="1" customWidth="1"/>
    <col min="11255" max="11255" width="8.140625" style="344" customWidth="1"/>
    <col min="11256" max="11257" width="8.42578125" style="344" bestFit="1" customWidth="1"/>
    <col min="11258" max="11258" width="8.42578125" style="344" customWidth="1"/>
    <col min="11259" max="11261" width="8.42578125" style="344" bestFit="1" customWidth="1"/>
    <col min="11262" max="11262" width="1.7109375" style="344" customWidth="1"/>
    <col min="11263" max="11263" width="8.5703125" style="344" customWidth="1"/>
    <col min="11264" max="11264" width="11.140625" style="344" bestFit="1" customWidth="1"/>
    <col min="11265" max="11265" width="2.42578125" style="344" customWidth="1"/>
    <col min="11266" max="11267" width="8" style="344" customWidth="1"/>
    <col min="11268" max="11268" width="7.7109375" style="344" customWidth="1"/>
    <col min="11269" max="11269" width="8" style="344" customWidth="1"/>
    <col min="11270" max="11270" width="8.42578125" style="344" customWidth="1"/>
    <col min="11271" max="11271" width="8" style="344" bestFit="1" customWidth="1"/>
    <col min="11272" max="11272" width="7.85546875" style="344" bestFit="1" customWidth="1"/>
    <col min="11273" max="11273" width="8" style="344" bestFit="1" customWidth="1"/>
    <col min="11274" max="11274" width="1.7109375" style="344" customWidth="1"/>
    <col min="11275" max="11275" width="8.5703125" style="344" customWidth="1"/>
    <col min="11276" max="11276" width="11" style="344" customWidth="1"/>
    <col min="11277" max="11508" width="9.140625" style="344"/>
    <col min="11509" max="11509" width="19.28515625" style="344" customWidth="1"/>
    <col min="11510" max="11510" width="8.42578125" style="344" bestFit="1" customWidth="1"/>
    <col min="11511" max="11511" width="8.140625" style="344" customWidth="1"/>
    <col min="11512" max="11513" width="8.42578125" style="344" bestFit="1" customWidth="1"/>
    <col min="11514" max="11514" width="8.42578125" style="344" customWidth="1"/>
    <col min="11515" max="11517" width="8.42578125" style="344" bestFit="1" customWidth="1"/>
    <col min="11518" max="11518" width="1.7109375" style="344" customWidth="1"/>
    <col min="11519" max="11519" width="8.5703125" style="344" customWidth="1"/>
    <col min="11520" max="11520" width="11.140625" style="344" bestFit="1" customWidth="1"/>
    <col min="11521" max="11521" width="2.42578125" style="344" customWidth="1"/>
    <col min="11522" max="11523" width="8" style="344" customWidth="1"/>
    <col min="11524" max="11524" width="7.7109375" style="344" customWidth="1"/>
    <col min="11525" max="11525" width="8" style="344" customWidth="1"/>
    <col min="11526" max="11526" width="8.42578125" style="344" customWidth="1"/>
    <col min="11527" max="11527" width="8" style="344" bestFit="1" customWidth="1"/>
    <col min="11528" max="11528" width="7.85546875" style="344" bestFit="1" customWidth="1"/>
    <col min="11529" max="11529" width="8" style="344" bestFit="1" customWidth="1"/>
    <col min="11530" max="11530" width="1.7109375" style="344" customWidth="1"/>
    <col min="11531" max="11531" width="8.5703125" style="344" customWidth="1"/>
    <col min="11532" max="11532" width="11" style="344" customWidth="1"/>
    <col min="11533" max="11764" width="9.140625" style="344"/>
    <col min="11765" max="11765" width="19.28515625" style="344" customWidth="1"/>
    <col min="11766" max="11766" width="8.42578125" style="344" bestFit="1" customWidth="1"/>
    <col min="11767" max="11767" width="8.140625" style="344" customWidth="1"/>
    <col min="11768" max="11769" width="8.42578125" style="344" bestFit="1" customWidth="1"/>
    <col min="11770" max="11770" width="8.42578125" style="344" customWidth="1"/>
    <col min="11771" max="11773" width="8.42578125" style="344" bestFit="1" customWidth="1"/>
    <col min="11774" max="11774" width="1.7109375" style="344" customWidth="1"/>
    <col min="11775" max="11775" width="8.5703125" style="344" customWidth="1"/>
    <col min="11776" max="11776" width="11.140625" style="344" bestFit="1" customWidth="1"/>
    <col min="11777" max="11777" width="2.42578125" style="344" customWidth="1"/>
    <col min="11778" max="11779" width="8" style="344" customWidth="1"/>
    <col min="11780" max="11780" width="7.7109375" style="344" customWidth="1"/>
    <col min="11781" max="11781" width="8" style="344" customWidth="1"/>
    <col min="11782" max="11782" width="8.42578125" style="344" customWidth="1"/>
    <col min="11783" max="11783" width="8" style="344" bestFit="1" customWidth="1"/>
    <col min="11784" max="11784" width="7.85546875" style="344" bestFit="1" customWidth="1"/>
    <col min="11785" max="11785" width="8" style="344" bestFit="1" customWidth="1"/>
    <col min="11786" max="11786" width="1.7109375" style="344" customWidth="1"/>
    <col min="11787" max="11787" width="8.5703125" style="344" customWidth="1"/>
    <col min="11788" max="11788" width="11" style="344" customWidth="1"/>
    <col min="11789" max="12020" width="9.140625" style="344"/>
    <col min="12021" max="12021" width="19.28515625" style="344" customWidth="1"/>
    <col min="12022" max="12022" width="8.42578125" style="344" bestFit="1" customWidth="1"/>
    <col min="12023" max="12023" width="8.140625" style="344" customWidth="1"/>
    <col min="12024" max="12025" width="8.42578125" style="344" bestFit="1" customWidth="1"/>
    <col min="12026" max="12026" width="8.42578125" style="344" customWidth="1"/>
    <col min="12027" max="12029" width="8.42578125" style="344" bestFit="1" customWidth="1"/>
    <col min="12030" max="12030" width="1.7109375" style="344" customWidth="1"/>
    <col min="12031" max="12031" width="8.5703125" style="344" customWidth="1"/>
    <col min="12032" max="12032" width="11.140625" style="344" bestFit="1" customWidth="1"/>
    <col min="12033" max="12033" width="2.42578125" style="344" customWidth="1"/>
    <col min="12034" max="12035" width="8" style="344" customWidth="1"/>
    <col min="12036" max="12036" width="7.7109375" style="344" customWidth="1"/>
    <col min="12037" max="12037" width="8" style="344" customWidth="1"/>
    <col min="12038" max="12038" width="8.42578125" style="344" customWidth="1"/>
    <col min="12039" max="12039" width="8" style="344" bestFit="1" customWidth="1"/>
    <col min="12040" max="12040" width="7.85546875" style="344" bestFit="1" customWidth="1"/>
    <col min="12041" max="12041" width="8" style="344" bestFit="1" customWidth="1"/>
    <col min="12042" max="12042" width="1.7109375" style="344" customWidth="1"/>
    <col min="12043" max="12043" width="8.5703125" style="344" customWidth="1"/>
    <col min="12044" max="12044" width="11" style="344" customWidth="1"/>
    <col min="12045" max="12276" width="9.140625" style="344"/>
    <col min="12277" max="12277" width="19.28515625" style="344" customWidth="1"/>
    <col min="12278" max="12278" width="8.42578125" style="344" bestFit="1" customWidth="1"/>
    <col min="12279" max="12279" width="8.140625" style="344" customWidth="1"/>
    <col min="12280" max="12281" width="8.42578125" style="344" bestFit="1" customWidth="1"/>
    <col min="12282" max="12282" width="8.42578125" style="344" customWidth="1"/>
    <col min="12283" max="12285" width="8.42578125" style="344" bestFit="1" customWidth="1"/>
    <col min="12286" max="12286" width="1.7109375" style="344" customWidth="1"/>
    <col min="12287" max="12287" width="8.5703125" style="344" customWidth="1"/>
    <col min="12288" max="12288" width="11.140625" style="344" bestFit="1" customWidth="1"/>
    <col min="12289" max="12289" width="2.42578125" style="344" customWidth="1"/>
    <col min="12290" max="12291" width="8" style="344" customWidth="1"/>
    <col min="12292" max="12292" width="7.7109375" style="344" customWidth="1"/>
    <col min="12293" max="12293" width="8" style="344" customWidth="1"/>
    <col min="12294" max="12294" width="8.42578125" style="344" customWidth="1"/>
    <col min="12295" max="12295" width="8" style="344" bestFit="1" customWidth="1"/>
    <col min="12296" max="12296" width="7.85546875" style="344" bestFit="1" customWidth="1"/>
    <col min="12297" max="12297" width="8" style="344" bestFit="1" customWidth="1"/>
    <col min="12298" max="12298" width="1.7109375" style="344" customWidth="1"/>
    <col min="12299" max="12299" width="8.5703125" style="344" customWidth="1"/>
    <col min="12300" max="12300" width="11" style="344" customWidth="1"/>
    <col min="12301" max="12532" width="9.140625" style="344"/>
    <col min="12533" max="12533" width="19.28515625" style="344" customWidth="1"/>
    <col min="12534" max="12534" width="8.42578125" style="344" bestFit="1" customWidth="1"/>
    <col min="12535" max="12535" width="8.140625" style="344" customWidth="1"/>
    <col min="12536" max="12537" width="8.42578125" style="344" bestFit="1" customWidth="1"/>
    <col min="12538" max="12538" width="8.42578125" style="344" customWidth="1"/>
    <col min="12539" max="12541" width="8.42578125" style="344" bestFit="1" customWidth="1"/>
    <col min="12542" max="12542" width="1.7109375" style="344" customWidth="1"/>
    <col min="12543" max="12543" width="8.5703125" style="344" customWidth="1"/>
    <col min="12544" max="12544" width="11.140625" style="344" bestFit="1" customWidth="1"/>
    <col min="12545" max="12545" width="2.42578125" style="344" customWidth="1"/>
    <col min="12546" max="12547" width="8" style="344" customWidth="1"/>
    <col min="12548" max="12548" width="7.7109375" style="344" customWidth="1"/>
    <col min="12549" max="12549" width="8" style="344" customWidth="1"/>
    <col min="12550" max="12550" width="8.42578125" style="344" customWidth="1"/>
    <col min="12551" max="12551" width="8" style="344" bestFit="1" customWidth="1"/>
    <col min="12552" max="12552" width="7.85546875" style="344" bestFit="1" customWidth="1"/>
    <col min="12553" max="12553" width="8" style="344" bestFit="1" customWidth="1"/>
    <col min="12554" max="12554" width="1.7109375" style="344" customWidth="1"/>
    <col min="12555" max="12555" width="8.5703125" style="344" customWidth="1"/>
    <col min="12556" max="12556" width="11" style="344" customWidth="1"/>
    <col min="12557" max="12788" width="9.140625" style="344"/>
    <col min="12789" max="12789" width="19.28515625" style="344" customWidth="1"/>
    <col min="12790" max="12790" width="8.42578125" style="344" bestFit="1" customWidth="1"/>
    <col min="12791" max="12791" width="8.140625" style="344" customWidth="1"/>
    <col min="12792" max="12793" width="8.42578125" style="344" bestFit="1" customWidth="1"/>
    <col min="12794" max="12794" width="8.42578125" style="344" customWidth="1"/>
    <col min="12795" max="12797" width="8.42578125" style="344" bestFit="1" customWidth="1"/>
    <col min="12798" max="12798" width="1.7109375" style="344" customWidth="1"/>
    <col min="12799" max="12799" width="8.5703125" style="344" customWidth="1"/>
    <col min="12800" max="12800" width="11.140625" style="344" bestFit="1" customWidth="1"/>
    <col min="12801" max="12801" width="2.42578125" style="344" customWidth="1"/>
    <col min="12802" max="12803" width="8" style="344" customWidth="1"/>
    <col min="12804" max="12804" width="7.7109375" style="344" customWidth="1"/>
    <col min="12805" max="12805" width="8" style="344" customWidth="1"/>
    <col min="12806" max="12806" width="8.42578125" style="344" customWidth="1"/>
    <col min="12807" max="12807" width="8" style="344" bestFit="1" customWidth="1"/>
    <col min="12808" max="12808" width="7.85546875" style="344" bestFit="1" customWidth="1"/>
    <col min="12809" max="12809" width="8" style="344" bestFit="1" customWidth="1"/>
    <col min="12810" max="12810" width="1.7109375" style="344" customWidth="1"/>
    <col min="12811" max="12811" width="8.5703125" style="344" customWidth="1"/>
    <col min="12812" max="12812" width="11" style="344" customWidth="1"/>
    <col min="12813" max="13044" width="9.140625" style="344"/>
    <col min="13045" max="13045" width="19.28515625" style="344" customWidth="1"/>
    <col min="13046" max="13046" width="8.42578125" style="344" bestFit="1" customWidth="1"/>
    <col min="13047" max="13047" width="8.140625" style="344" customWidth="1"/>
    <col min="13048" max="13049" width="8.42578125" style="344" bestFit="1" customWidth="1"/>
    <col min="13050" max="13050" width="8.42578125" style="344" customWidth="1"/>
    <col min="13051" max="13053" width="8.42578125" style="344" bestFit="1" customWidth="1"/>
    <col min="13054" max="13054" width="1.7109375" style="344" customWidth="1"/>
    <col min="13055" max="13055" width="8.5703125" style="344" customWidth="1"/>
    <col min="13056" max="13056" width="11.140625" style="344" bestFit="1" customWidth="1"/>
    <col min="13057" max="13057" width="2.42578125" style="344" customWidth="1"/>
    <col min="13058" max="13059" width="8" style="344" customWidth="1"/>
    <col min="13060" max="13060" width="7.7109375" style="344" customWidth="1"/>
    <col min="13061" max="13061" width="8" style="344" customWidth="1"/>
    <col min="13062" max="13062" width="8.42578125" style="344" customWidth="1"/>
    <col min="13063" max="13063" width="8" style="344" bestFit="1" customWidth="1"/>
    <col min="13064" max="13064" width="7.85546875" style="344" bestFit="1" customWidth="1"/>
    <col min="13065" max="13065" width="8" style="344" bestFit="1" customWidth="1"/>
    <col min="13066" max="13066" width="1.7109375" style="344" customWidth="1"/>
    <col min="13067" max="13067" width="8.5703125" style="344" customWidth="1"/>
    <col min="13068" max="13068" width="11" style="344" customWidth="1"/>
    <col min="13069" max="13300" width="9.140625" style="344"/>
    <col min="13301" max="13301" width="19.28515625" style="344" customWidth="1"/>
    <col min="13302" max="13302" width="8.42578125" style="344" bestFit="1" customWidth="1"/>
    <col min="13303" max="13303" width="8.140625" style="344" customWidth="1"/>
    <col min="13304" max="13305" width="8.42578125" style="344" bestFit="1" customWidth="1"/>
    <col min="13306" max="13306" width="8.42578125" style="344" customWidth="1"/>
    <col min="13307" max="13309" width="8.42578125" style="344" bestFit="1" customWidth="1"/>
    <col min="13310" max="13310" width="1.7109375" style="344" customWidth="1"/>
    <col min="13311" max="13311" width="8.5703125" style="344" customWidth="1"/>
    <col min="13312" max="13312" width="11.140625" style="344" bestFit="1" customWidth="1"/>
    <col min="13313" max="13313" width="2.42578125" style="344" customWidth="1"/>
    <col min="13314" max="13315" width="8" style="344" customWidth="1"/>
    <col min="13316" max="13316" width="7.7109375" style="344" customWidth="1"/>
    <col min="13317" max="13317" width="8" style="344" customWidth="1"/>
    <col min="13318" max="13318" width="8.42578125" style="344" customWidth="1"/>
    <col min="13319" max="13319" width="8" style="344" bestFit="1" customWidth="1"/>
    <col min="13320" max="13320" width="7.85546875" style="344" bestFit="1" customWidth="1"/>
    <col min="13321" max="13321" width="8" style="344" bestFit="1" customWidth="1"/>
    <col min="13322" max="13322" width="1.7109375" style="344" customWidth="1"/>
    <col min="13323" max="13323" width="8.5703125" style="344" customWidth="1"/>
    <col min="13324" max="13324" width="11" style="344" customWidth="1"/>
    <col min="13325" max="13556" width="9.140625" style="344"/>
    <col min="13557" max="13557" width="19.28515625" style="344" customWidth="1"/>
    <col min="13558" max="13558" width="8.42578125" style="344" bestFit="1" customWidth="1"/>
    <col min="13559" max="13559" width="8.140625" style="344" customWidth="1"/>
    <col min="13560" max="13561" width="8.42578125" style="344" bestFit="1" customWidth="1"/>
    <col min="13562" max="13562" width="8.42578125" style="344" customWidth="1"/>
    <col min="13563" max="13565" width="8.42578125" style="344" bestFit="1" customWidth="1"/>
    <col min="13566" max="13566" width="1.7109375" style="344" customWidth="1"/>
    <col min="13567" max="13567" width="8.5703125" style="344" customWidth="1"/>
    <col min="13568" max="13568" width="11.140625" style="344" bestFit="1" customWidth="1"/>
    <col min="13569" max="13569" width="2.42578125" style="344" customWidth="1"/>
    <col min="13570" max="13571" width="8" style="344" customWidth="1"/>
    <col min="13572" max="13572" width="7.7109375" style="344" customWidth="1"/>
    <col min="13573" max="13573" width="8" style="344" customWidth="1"/>
    <col min="13574" max="13574" width="8.42578125" style="344" customWidth="1"/>
    <col min="13575" max="13575" width="8" style="344" bestFit="1" customWidth="1"/>
    <col min="13576" max="13576" width="7.85546875" style="344" bestFit="1" customWidth="1"/>
    <col min="13577" max="13577" width="8" style="344" bestFit="1" customWidth="1"/>
    <col min="13578" max="13578" width="1.7109375" style="344" customWidth="1"/>
    <col min="13579" max="13579" width="8.5703125" style="344" customWidth="1"/>
    <col min="13580" max="13580" width="11" style="344" customWidth="1"/>
    <col min="13581" max="13812" width="9.140625" style="344"/>
    <col min="13813" max="13813" width="19.28515625" style="344" customWidth="1"/>
    <col min="13814" max="13814" width="8.42578125" style="344" bestFit="1" customWidth="1"/>
    <col min="13815" max="13815" width="8.140625" style="344" customWidth="1"/>
    <col min="13816" max="13817" width="8.42578125" style="344" bestFit="1" customWidth="1"/>
    <col min="13818" max="13818" width="8.42578125" style="344" customWidth="1"/>
    <col min="13819" max="13821" width="8.42578125" style="344" bestFit="1" customWidth="1"/>
    <col min="13822" max="13822" width="1.7109375" style="344" customWidth="1"/>
    <col min="13823" max="13823" width="8.5703125" style="344" customWidth="1"/>
    <col min="13824" max="13824" width="11.140625" style="344" bestFit="1" customWidth="1"/>
    <col min="13825" max="13825" width="2.42578125" style="344" customWidth="1"/>
    <col min="13826" max="13827" width="8" style="344" customWidth="1"/>
    <col min="13828" max="13828" width="7.7109375" style="344" customWidth="1"/>
    <col min="13829" max="13829" width="8" style="344" customWidth="1"/>
    <col min="13830" max="13830" width="8.42578125" style="344" customWidth="1"/>
    <col min="13831" max="13831" width="8" style="344" bestFit="1" customWidth="1"/>
    <col min="13832" max="13832" width="7.85546875" style="344" bestFit="1" customWidth="1"/>
    <col min="13833" max="13833" width="8" style="344" bestFit="1" customWidth="1"/>
    <col min="13834" max="13834" width="1.7109375" style="344" customWidth="1"/>
    <col min="13835" max="13835" width="8.5703125" style="344" customWidth="1"/>
    <col min="13836" max="13836" width="11" style="344" customWidth="1"/>
    <col min="13837" max="14068" width="9.140625" style="344"/>
    <col min="14069" max="14069" width="19.28515625" style="344" customWidth="1"/>
    <col min="14070" max="14070" width="8.42578125" style="344" bestFit="1" customWidth="1"/>
    <col min="14071" max="14071" width="8.140625" style="344" customWidth="1"/>
    <col min="14072" max="14073" width="8.42578125" style="344" bestFit="1" customWidth="1"/>
    <col min="14074" max="14074" width="8.42578125" style="344" customWidth="1"/>
    <col min="14075" max="14077" width="8.42578125" style="344" bestFit="1" customWidth="1"/>
    <col min="14078" max="14078" width="1.7109375" style="344" customWidth="1"/>
    <col min="14079" max="14079" width="8.5703125" style="344" customWidth="1"/>
    <col min="14080" max="14080" width="11.140625" style="344" bestFit="1" customWidth="1"/>
    <col min="14081" max="14081" width="2.42578125" style="344" customWidth="1"/>
    <col min="14082" max="14083" width="8" style="344" customWidth="1"/>
    <col min="14084" max="14084" width="7.7109375" style="344" customWidth="1"/>
    <col min="14085" max="14085" width="8" style="344" customWidth="1"/>
    <col min="14086" max="14086" width="8.42578125" style="344" customWidth="1"/>
    <col min="14087" max="14087" width="8" style="344" bestFit="1" customWidth="1"/>
    <col min="14088" max="14088" width="7.85546875" style="344" bestFit="1" customWidth="1"/>
    <col min="14089" max="14089" width="8" style="344" bestFit="1" customWidth="1"/>
    <col min="14090" max="14090" width="1.7109375" style="344" customWidth="1"/>
    <col min="14091" max="14091" width="8.5703125" style="344" customWidth="1"/>
    <col min="14092" max="14092" width="11" style="344" customWidth="1"/>
    <col min="14093" max="14324" width="9.140625" style="344"/>
    <col min="14325" max="14325" width="19.28515625" style="344" customWidth="1"/>
    <col min="14326" max="14326" width="8.42578125" style="344" bestFit="1" customWidth="1"/>
    <col min="14327" max="14327" width="8.140625" style="344" customWidth="1"/>
    <col min="14328" max="14329" width="8.42578125" style="344" bestFit="1" customWidth="1"/>
    <col min="14330" max="14330" width="8.42578125" style="344" customWidth="1"/>
    <col min="14331" max="14333" width="8.42578125" style="344" bestFit="1" customWidth="1"/>
    <col min="14334" max="14334" width="1.7109375" style="344" customWidth="1"/>
    <col min="14335" max="14335" width="8.5703125" style="344" customWidth="1"/>
    <col min="14336" max="14336" width="11.140625" style="344" bestFit="1" customWidth="1"/>
    <col min="14337" max="14337" width="2.42578125" style="344" customWidth="1"/>
    <col min="14338" max="14339" width="8" style="344" customWidth="1"/>
    <col min="14340" max="14340" width="7.7109375" style="344" customWidth="1"/>
    <col min="14341" max="14341" width="8" style="344" customWidth="1"/>
    <col min="14342" max="14342" width="8.42578125" style="344" customWidth="1"/>
    <col min="14343" max="14343" width="8" style="344" bestFit="1" customWidth="1"/>
    <col min="14344" max="14344" width="7.85546875" style="344" bestFit="1" customWidth="1"/>
    <col min="14345" max="14345" width="8" style="344" bestFit="1" customWidth="1"/>
    <col min="14346" max="14346" width="1.7109375" style="344" customWidth="1"/>
    <col min="14347" max="14347" width="8.5703125" style="344" customWidth="1"/>
    <col min="14348" max="14348" width="11" style="344" customWidth="1"/>
    <col min="14349" max="14580" width="9.140625" style="344"/>
    <col min="14581" max="14581" width="19.28515625" style="344" customWidth="1"/>
    <col min="14582" max="14582" width="8.42578125" style="344" bestFit="1" customWidth="1"/>
    <col min="14583" max="14583" width="8.140625" style="344" customWidth="1"/>
    <col min="14584" max="14585" width="8.42578125" style="344" bestFit="1" customWidth="1"/>
    <col min="14586" max="14586" width="8.42578125" style="344" customWidth="1"/>
    <col min="14587" max="14589" width="8.42578125" style="344" bestFit="1" customWidth="1"/>
    <col min="14590" max="14590" width="1.7109375" style="344" customWidth="1"/>
    <col min="14591" max="14591" width="8.5703125" style="344" customWidth="1"/>
    <col min="14592" max="14592" width="11.140625" style="344" bestFit="1" customWidth="1"/>
    <col min="14593" max="14593" width="2.42578125" style="344" customWidth="1"/>
    <col min="14594" max="14595" width="8" style="344" customWidth="1"/>
    <col min="14596" max="14596" width="7.7109375" style="344" customWidth="1"/>
    <col min="14597" max="14597" width="8" style="344" customWidth="1"/>
    <col min="14598" max="14598" width="8.42578125" style="344" customWidth="1"/>
    <col min="14599" max="14599" width="8" style="344" bestFit="1" customWidth="1"/>
    <col min="14600" max="14600" width="7.85546875" style="344" bestFit="1" customWidth="1"/>
    <col min="14601" max="14601" width="8" style="344" bestFit="1" customWidth="1"/>
    <col min="14602" max="14602" width="1.7109375" style="344" customWidth="1"/>
    <col min="14603" max="14603" width="8.5703125" style="344" customWidth="1"/>
    <col min="14604" max="14604" width="11" style="344" customWidth="1"/>
    <col min="14605" max="14836" width="9.140625" style="344"/>
    <col min="14837" max="14837" width="19.28515625" style="344" customWidth="1"/>
    <col min="14838" max="14838" width="8.42578125" style="344" bestFit="1" customWidth="1"/>
    <col min="14839" max="14839" width="8.140625" style="344" customWidth="1"/>
    <col min="14840" max="14841" width="8.42578125" style="344" bestFit="1" customWidth="1"/>
    <col min="14842" max="14842" width="8.42578125" style="344" customWidth="1"/>
    <col min="14843" max="14845" width="8.42578125" style="344" bestFit="1" customWidth="1"/>
    <col min="14846" max="14846" width="1.7109375" style="344" customWidth="1"/>
    <col min="14847" max="14847" width="8.5703125" style="344" customWidth="1"/>
    <col min="14848" max="14848" width="11.140625" style="344" bestFit="1" customWidth="1"/>
    <col min="14849" max="14849" width="2.42578125" style="344" customWidth="1"/>
    <col min="14850" max="14851" width="8" style="344" customWidth="1"/>
    <col min="14852" max="14852" width="7.7109375" style="344" customWidth="1"/>
    <col min="14853" max="14853" width="8" style="344" customWidth="1"/>
    <col min="14854" max="14854" width="8.42578125" style="344" customWidth="1"/>
    <col min="14855" max="14855" width="8" style="344" bestFit="1" customWidth="1"/>
    <col min="14856" max="14856" width="7.85546875" style="344" bestFit="1" customWidth="1"/>
    <col min="14857" max="14857" width="8" style="344" bestFit="1" customWidth="1"/>
    <col min="14858" max="14858" width="1.7109375" style="344" customWidth="1"/>
    <col min="14859" max="14859" width="8.5703125" style="344" customWidth="1"/>
    <col min="14860" max="14860" width="11" style="344" customWidth="1"/>
    <col min="14861" max="15092" width="9.140625" style="344"/>
    <col min="15093" max="15093" width="19.28515625" style="344" customWidth="1"/>
    <col min="15094" max="15094" width="8.42578125" style="344" bestFit="1" customWidth="1"/>
    <col min="15095" max="15095" width="8.140625" style="344" customWidth="1"/>
    <col min="15096" max="15097" width="8.42578125" style="344" bestFit="1" customWidth="1"/>
    <col min="15098" max="15098" width="8.42578125" style="344" customWidth="1"/>
    <col min="15099" max="15101" width="8.42578125" style="344" bestFit="1" customWidth="1"/>
    <col min="15102" max="15102" width="1.7109375" style="344" customWidth="1"/>
    <col min="15103" max="15103" width="8.5703125" style="344" customWidth="1"/>
    <col min="15104" max="15104" width="11.140625" style="344" bestFit="1" customWidth="1"/>
    <col min="15105" max="15105" width="2.42578125" style="344" customWidth="1"/>
    <col min="15106" max="15107" width="8" style="344" customWidth="1"/>
    <col min="15108" max="15108" width="7.7109375" style="344" customWidth="1"/>
    <col min="15109" max="15109" width="8" style="344" customWidth="1"/>
    <col min="15110" max="15110" width="8.42578125" style="344" customWidth="1"/>
    <col min="15111" max="15111" width="8" style="344" bestFit="1" customWidth="1"/>
    <col min="15112" max="15112" width="7.85546875" style="344" bestFit="1" customWidth="1"/>
    <col min="15113" max="15113" width="8" style="344" bestFit="1" customWidth="1"/>
    <col min="15114" max="15114" width="1.7109375" style="344" customWidth="1"/>
    <col min="15115" max="15115" width="8.5703125" style="344" customWidth="1"/>
    <col min="15116" max="15116" width="11" style="344" customWidth="1"/>
    <col min="15117" max="15348" width="9.140625" style="344"/>
    <col min="15349" max="15349" width="19.28515625" style="344" customWidth="1"/>
    <col min="15350" max="15350" width="8.42578125" style="344" bestFit="1" customWidth="1"/>
    <col min="15351" max="15351" width="8.140625" style="344" customWidth="1"/>
    <col min="15352" max="15353" width="8.42578125" style="344" bestFit="1" customWidth="1"/>
    <col min="15354" max="15354" width="8.42578125" style="344" customWidth="1"/>
    <col min="15355" max="15357" width="8.42578125" style="344" bestFit="1" customWidth="1"/>
    <col min="15358" max="15358" width="1.7109375" style="344" customWidth="1"/>
    <col min="15359" max="15359" width="8.5703125" style="344" customWidth="1"/>
    <col min="15360" max="15360" width="11.140625" style="344" bestFit="1" customWidth="1"/>
    <col min="15361" max="15361" width="2.42578125" style="344" customWidth="1"/>
    <col min="15362" max="15363" width="8" style="344" customWidth="1"/>
    <col min="15364" max="15364" width="7.7109375" style="344" customWidth="1"/>
    <col min="15365" max="15365" width="8" style="344" customWidth="1"/>
    <col min="15366" max="15366" width="8.42578125" style="344" customWidth="1"/>
    <col min="15367" max="15367" width="8" style="344" bestFit="1" customWidth="1"/>
    <col min="15368" max="15368" width="7.85546875" style="344" bestFit="1" customWidth="1"/>
    <col min="15369" max="15369" width="8" style="344" bestFit="1" customWidth="1"/>
    <col min="15370" max="15370" width="1.7109375" style="344" customWidth="1"/>
    <col min="15371" max="15371" width="8.5703125" style="344" customWidth="1"/>
    <col min="15372" max="15372" width="11" style="344" customWidth="1"/>
    <col min="15373" max="15604" width="9.140625" style="344"/>
    <col min="15605" max="15605" width="19.28515625" style="344" customWidth="1"/>
    <col min="15606" max="15606" width="8.42578125" style="344" bestFit="1" customWidth="1"/>
    <col min="15607" max="15607" width="8.140625" style="344" customWidth="1"/>
    <col min="15608" max="15609" width="8.42578125" style="344" bestFit="1" customWidth="1"/>
    <col min="15610" max="15610" width="8.42578125" style="344" customWidth="1"/>
    <col min="15611" max="15613" width="8.42578125" style="344" bestFit="1" customWidth="1"/>
    <col min="15614" max="15614" width="1.7109375" style="344" customWidth="1"/>
    <col min="15615" max="15615" width="8.5703125" style="344" customWidth="1"/>
    <col min="15616" max="15616" width="11.140625" style="344" bestFit="1" customWidth="1"/>
    <col min="15617" max="15617" width="2.42578125" style="344" customWidth="1"/>
    <col min="15618" max="15619" width="8" style="344" customWidth="1"/>
    <col min="15620" max="15620" width="7.7109375" style="344" customWidth="1"/>
    <col min="15621" max="15621" width="8" style="344" customWidth="1"/>
    <col min="15622" max="15622" width="8.42578125" style="344" customWidth="1"/>
    <col min="15623" max="15623" width="8" style="344" bestFit="1" customWidth="1"/>
    <col min="15624" max="15624" width="7.85546875" style="344" bestFit="1" customWidth="1"/>
    <col min="15625" max="15625" width="8" style="344" bestFit="1" customWidth="1"/>
    <col min="15626" max="15626" width="1.7109375" style="344" customWidth="1"/>
    <col min="15627" max="15627" width="8.5703125" style="344" customWidth="1"/>
    <col min="15628" max="15628" width="11" style="344" customWidth="1"/>
    <col min="15629" max="15860" width="9.140625" style="344"/>
    <col min="15861" max="15861" width="19.28515625" style="344" customWidth="1"/>
    <col min="15862" max="15862" width="8.42578125" style="344" bestFit="1" customWidth="1"/>
    <col min="15863" max="15863" width="8.140625" style="344" customWidth="1"/>
    <col min="15864" max="15865" width="8.42578125" style="344" bestFit="1" customWidth="1"/>
    <col min="15866" max="15866" width="8.42578125" style="344" customWidth="1"/>
    <col min="15867" max="15869" width="8.42578125" style="344" bestFit="1" customWidth="1"/>
    <col min="15870" max="15870" width="1.7109375" style="344" customWidth="1"/>
    <col min="15871" max="15871" width="8.5703125" style="344" customWidth="1"/>
    <col min="15872" max="15872" width="11.140625" style="344" bestFit="1" customWidth="1"/>
    <col min="15873" max="15873" width="2.42578125" style="344" customWidth="1"/>
    <col min="15874" max="15875" width="8" style="344" customWidth="1"/>
    <col min="15876" max="15876" width="7.7109375" style="344" customWidth="1"/>
    <col min="15877" max="15877" width="8" style="344" customWidth="1"/>
    <col min="15878" max="15878" width="8.42578125" style="344" customWidth="1"/>
    <col min="15879" max="15879" width="8" style="344" bestFit="1" customWidth="1"/>
    <col min="15880" max="15880" width="7.85546875" style="344" bestFit="1" customWidth="1"/>
    <col min="15881" max="15881" width="8" style="344" bestFit="1" customWidth="1"/>
    <col min="15882" max="15882" width="1.7109375" style="344" customWidth="1"/>
    <col min="15883" max="15883" width="8.5703125" style="344" customWidth="1"/>
    <col min="15884" max="15884" width="11" style="344" customWidth="1"/>
    <col min="15885" max="16116" width="9.140625" style="344"/>
    <col min="16117" max="16117" width="19.28515625" style="344" customWidth="1"/>
    <col min="16118" max="16118" width="8.42578125" style="344" bestFit="1" customWidth="1"/>
    <col min="16119" max="16119" width="8.140625" style="344" customWidth="1"/>
    <col min="16120" max="16121" width="8.42578125" style="344" bestFit="1" customWidth="1"/>
    <col min="16122" max="16122" width="8.42578125" style="344" customWidth="1"/>
    <col min="16123" max="16125" width="8.42578125" style="344" bestFit="1" customWidth="1"/>
    <col min="16126" max="16126" width="1.7109375" style="344" customWidth="1"/>
    <col min="16127" max="16127" width="8.5703125" style="344" customWidth="1"/>
    <col min="16128" max="16128" width="11.140625" style="344" bestFit="1" customWidth="1"/>
    <col min="16129" max="16129" width="2.42578125" style="344" customWidth="1"/>
    <col min="16130" max="16131" width="8" style="344" customWidth="1"/>
    <col min="16132" max="16132" width="7.7109375" style="344" customWidth="1"/>
    <col min="16133" max="16133" width="8" style="344" customWidth="1"/>
    <col min="16134" max="16134" width="8.42578125" style="344" customWidth="1"/>
    <col min="16135" max="16135" width="8" style="344" bestFit="1" customWidth="1"/>
    <col min="16136" max="16136" width="7.85546875" style="344" bestFit="1" customWidth="1"/>
    <col min="16137" max="16137" width="8" style="344" bestFit="1" customWidth="1"/>
    <col min="16138" max="16138" width="1.7109375" style="344" customWidth="1"/>
    <col min="16139" max="16139" width="8.5703125" style="344" customWidth="1"/>
    <col min="16140" max="16140" width="11" style="344" customWidth="1"/>
    <col min="16141" max="16384" width="9.140625" style="344"/>
  </cols>
  <sheetData>
    <row r="1" spans="1:14" ht="15.6" customHeight="1" x14ac:dyDescent="0.2">
      <c r="A1" s="343"/>
      <c r="B1" s="871" t="s">
        <v>259</v>
      </c>
      <c r="C1" s="871"/>
      <c r="D1" s="871"/>
      <c r="E1" s="871"/>
      <c r="F1" s="871"/>
      <c r="G1" s="871"/>
      <c r="H1" s="871"/>
      <c r="I1" s="871"/>
      <c r="J1" s="871"/>
      <c r="K1" s="871"/>
      <c r="L1" s="871"/>
      <c r="M1" s="871"/>
      <c r="N1" s="871"/>
    </row>
    <row r="2" spans="1:14" ht="15.6" customHeight="1" x14ac:dyDescent="0.2">
      <c r="A2" s="343"/>
      <c r="B2" s="870" t="s">
        <v>1</v>
      </c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</row>
    <row r="3" spans="1:14" ht="15.6" customHeight="1" x14ac:dyDescent="0.2">
      <c r="A3" s="343"/>
      <c r="B3" s="870" t="s">
        <v>92</v>
      </c>
      <c r="C3" s="870"/>
      <c r="D3" s="870"/>
      <c r="E3" s="870"/>
      <c r="F3" s="870"/>
      <c r="G3" s="870"/>
      <c r="H3" s="870"/>
      <c r="I3" s="870"/>
      <c r="J3" s="870"/>
      <c r="K3" s="870"/>
      <c r="L3" s="870"/>
      <c r="M3" s="870"/>
      <c r="N3" s="870"/>
    </row>
    <row r="4" spans="1:14" ht="15.6" customHeight="1" x14ac:dyDescent="0.2">
      <c r="A4" s="343"/>
      <c r="B4" s="870" t="s">
        <v>251</v>
      </c>
      <c r="C4" s="870"/>
      <c r="D4" s="870"/>
      <c r="E4" s="870"/>
      <c r="F4" s="870"/>
      <c r="G4" s="870"/>
      <c r="H4" s="870"/>
      <c r="I4" s="870"/>
      <c r="J4" s="870"/>
      <c r="K4" s="870"/>
      <c r="L4" s="870"/>
      <c r="M4" s="870"/>
      <c r="N4" s="870"/>
    </row>
    <row r="5" spans="1:14" ht="15.6" customHeight="1" x14ac:dyDescent="0.2">
      <c r="A5" s="343"/>
      <c r="B5" s="870" t="s">
        <v>3</v>
      </c>
      <c r="C5" s="870"/>
      <c r="D5" s="870"/>
      <c r="E5" s="870"/>
      <c r="F5" s="870"/>
      <c r="G5" s="870"/>
      <c r="H5" s="870"/>
      <c r="I5" s="870"/>
      <c r="J5" s="870"/>
      <c r="K5" s="870"/>
      <c r="L5" s="870"/>
      <c r="M5" s="870"/>
      <c r="N5" s="870"/>
    </row>
    <row r="6" spans="1:14" x14ac:dyDescent="0.2">
      <c r="A6" s="343"/>
      <c r="B6" s="870" t="s">
        <v>4</v>
      </c>
      <c r="C6" s="870"/>
      <c r="D6" s="870"/>
      <c r="E6" s="870"/>
      <c r="F6" s="870"/>
      <c r="G6" s="870"/>
      <c r="H6" s="870"/>
      <c r="I6" s="870"/>
      <c r="J6" s="870"/>
      <c r="K6" s="870"/>
      <c r="L6" s="870"/>
      <c r="M6" s="870"/>
      <c r="N6" s="870"/>
    </row>
    <row r="7" spans="1:14" ht="6.75" customHeight="1" x14ac:dyDescent="0.2">
      <c r="A7" s="345"/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</row>
    <row r="8" spans="1:14" ht="18" customHeight="1" x14ac:dyDescent="0.2">
      <c r="A8" s="347"/>
      <c r="B8" s="872" t="s">
        <v>93</v>
      </c>
      <c r="C8" s="872"/>
      <c r="D8" s="872"/>
      <c r="E8" s="872"/>
      <c r="F8" s="872"/>
      <c r="G8" s="872"/>
      <c r="H8" s="872"/>
      <c r="I8" s="872"/>
      <c r="J8" s="872"/>
      <c r="K8" s="872"/>
      <c r="L8" s="872"/>
      <c r="M8" s="872"/>
      <c r="N8" s="872"/>
    </row>
    <row r="9" spans="1:14" ht="26.25" customHeight="1" x14ac:dyDescent="0.2">
      <c r="B9" s="873" t="s">
        <v>94</v>
      </c>
      <c r="C9" s="874"/>
      <c r="D9" s="874"/>
      <c r="E9" s="874"/>
      <c r="F9" s="874"/>
      <c r="G9" s="349" t="s">
        <v>95</v>
      </c>
      <c r="H9" s="875" t="s">
        <v>247</v>
      </c>
      <c r="I9" s="875"/>
      <c r="J9" s="875"/>
      <c r="K9" s="875"/>
      <c r="L9" s="481"/>
      <c r="M9" s="351" t="s">
        <v>96</v>
      </c>
      <c r="N9" s="352" t="s">
        <v>248</v>
      </c>
    </row>
    <row r="10" spans="1:14" x14ac:dyDescent="0.2">
      <c r="B10" s="353">
        <v>2009</v>
      </c>
      <c r="C10" s="354">
        <f>B10+1</f>
        <v>2010</v>
      </c>
      <c r="D10" s="354">
        <f>C10+1</f>
        <v>2011</v>
      </c>
      <c r="E10" s="354">
        <f>D10+1</f>
        <v>2012</v>
      </c>
      <c r="F10" s="354">
        <f>E10+1</f>
        <v>2013</v>
      </c>
      <c r="G10" s="354">
        <f>F10</f>
        <v>2013</v>
      </c>
      <c r="H10" s="355" t="str">
        <f>RIGHT(B10,2)&amp;"-"&amp;RIGHT(C10,2)</f>
        <v>09-10</v>
      </c>
      <c r="I10" s="355" t="str">
        <f>RIGHT(C10,2)&amp;"-"&amp;RIGHT(D10,2)</f>
        <v>10-11</v>
      </c>
      <c r="J10" s="355" t="str">
        <f>RIGHT(D10,2)&amp;"-"&amp;RIGHT(E10,2)</f>
        <v>11-12</v>
      </c>
      <c r="K10" s="355" t="str">
        <f>RIGHT(E10,2)&amp;"-"&amp;RIGHT(F10,2)</f>
        <v>12-13</v>
      </c>
      <c r="L10" s="356"/>
      <c r="M10" s="356" t="str">
        <f>RIGHT(B10,2)&amp;"-"&amp;RIGHT(F10,2)</f>
        <v>09-13</v>
      </c>
      <c r="N10" s="357" t="str">
        <f>M10</f>
        <v>09-13</v>
      </c>
    </row>
    <row r="11" spans="1:14" s="363" customFormat="1" x14ac:dyDescent="0.2">
      <c r="A11" s="358" t="s">
        <v>75</v>
      </c>
      <c r="B11" s="359">
        <v>1.0891258353010083</v>
      </c>
      <c r="C11" s="360">
        <v>1.1282092003374982</v>
      </c>
      <c r="D11" s="360">
        <v>1.1592698524843807</v>
      </c>
      <c r="E11" s="360">
        <v>1.1145977029275436</v>
      </c>
      <c r="F11" s="360">
        <v>1.1178090440013362</v>
      </c>
      <c r="G11" s="361">
        <v>60586</v>
      </c>
      <c r="H11" s="360">
        <f t="shared" ref="H11:K17" si="0">C11/B11-1</f>
        <v>3.5885077527050058E-2</v>
      </c>
      <c r="I11" s="360">
        <f t="shared" si="0"/>
        <v>2.7530933214860331E-2</v>
      </c>
      <c r="J11" s="360">
        <f t="shared" si="0"/>
        <v>-3.8534728959872644E-2</v>
      </c>
      <c r="K11" s="360">
        <f t="shared" si="0"/>
        <v>2.8811660614029844E-3</v>
      </c>
      <c r="L11" s="360"/>
      <c r="M11" s="360">
        <f t="shared" ref="M11:M17" si="1">F11/B11-1</f>
        <v>2.6335991462731689E-2</v>
      </c>
      <c r="N11" s="362">
        <f t="shared" ref="N11:N17" si="2">((F11/B11)^(1/3))-1</f>
        <v>8.7027070057259515E-3</v>
      </c>
    </row>
    <row r="12" spans="1:14" s="363" customFormat="1" x14ac:dyDescent="0.2">
      <c r="A12" s="358" t="s">
        <v>76</v>
      </c>
      <c r="B12" s="359">
        <v>1.1819291961345859</v>
      </c>
      <c r="C12" s="360">
        <v>1.2185710399157466</v>
      </c>
      <c r="D12" s="360">
        <v>1.2258427131306466</v>
      </c>
      <c r="E12" s="360">
        <v>1.2225131734772288</v>
      </c>
      <c r="F12" s="360">
        <v>1.2555267481017169</v>
      </c>
      <c r="G12" s="361">
        <v>14697</v>
      </c>
      <c r="H12" s="360">
        <f t="shared" si="0"/>
        <v>3.1001724892654403E-2</v>
      </c>
      <c r="I12" s="360">
        <f t="shared" si="0"/>
        <v>5.9673773433863708E-3</v>
      </c>
      <c r="J12" s="360">
        <f t="shared" si="0"/>
        <v>-2.7161230537600112E-3</v>
      </c>
      <c r="K12" s="360">
        <f t="shared" si="0"/>
        <v>2.7004678019613371E-2</v>
      </c>
      <c r="L12" s="360"/>
      <c r="M12" s="360">
        <f t="shared" si="1"/>
        <v>6.2269002413872565E-2</v>
      </c>
      <c r="N12" s="362">
        <f t="shared" si="2"/>
        <v>2.0339820905802775E-2</v>
      </c>
    </row>
    <row r="13" spans="1:14" s="363" customFormat="1" x14ac:dyDescent="0.2">
      <c r="A13" s="358" t="s">
        <v>97</v>
      </c>
      <c r="B13" s="359">
        <v>1.3923074838345526</v>
      </c>
      <c r="C13" s="360">
        <v>1.166970866716976</v>
      </c>
      <c r="D13" s="360">
        <v>1.8628176204724072</v>
      </c>
      <c r="E13" s="360">
        <v>1.587231227205613</v>
      </c>
      <c r="F13" s="360">
        <v>1.8532968003725783</v>
      </c>
      <c r="G13" s="361">
        <v>4762</v>
      </c>
      <c r="H13" s="360">
        <f t="shared" si="0"/>
        <v>-0.1618440033784615</v>
      </c>
      <c r="I13" s="360">
        <f t="shared" si="0"/>
        <v>0.59628459767213182</v>
      </c>
      <c r="J13" s="360">
        <f t="shared" si="0"/>
        <v>-0.14794061975691741</v>
      </c>
      <c r="K13" s="360">
        <f t="shared" si="0"/>
        <v>0.16762874155102447</v>
      </c>
      <c r="L13" s="360"/>
      <c r="M13" s="360">
        <f t="shared" si="1"/>
        <v>0.33109734874685537</v>
      </c>
      <c r="N13" s="362">
        <f t="shared" si="2"/>
        <v>0.10002681718281092</v>
      </c>
    </row>
    <row r="14" spans="1:14" s="363" customFormat="1" x14ac:dyDescent="0.2">
      <c r="A14" s="358" t="s">
        <v>77</v>
      </c>
      <c r="B14" s="359">
        <v>1.0595779594196524</v>
      </c>
      <c r="C14" s="360">
        <v>1.0808391275983289</v>
      </c>
      <c r="D14" s="360">
        <v>1.1356348115951289</v>
      </c>
      <c r="E14" s="360">
        <v>1.0825715036514123</v>
      </c>
      <c r="F14" s="360">
        <v>1.1226072432118586</v>
      </c>
      <c r="G14" s="361">
        <v>46200</v>
      </c>
      <c r="H14" s="360">
        <f t="shared" si="0"/>
        <v>2.0065695015326179E-2</v>
      </c>
      <c r="I14" s="360">
        <f t="shared" si="0"/>
        <v>5.0697354118330651E-2</v>
      </c>
      <c r="J14" s="360">
        <f t="shared" si="0"/>
        <v>-4.672567924294535E-2</v>
      </c>
      <c r="K14" s="360">
        <f t="shared" si="0"/>
        <v>3.6982074094329631E-2</v>
      </c>
      <c r="L14" s="360"/>
      <c r="M14" s="360">
        <f t="shared" si="1"/>
        <v>5.9485272633198472E-2</v>
      </c>
      <c r="N14" s="362">
        <f t="shared" si="2"/>
        <v>1.9447757140445665E-2</v>
      </c>
    </row>
    <row r="15" spans="1:14" s="363" customFormat="1" x14ac:dyDescent="0.2">
      <c r="A15" s="358" t="s">
        <v>78</v>
      </c>
      <c r="B15" s="359">
        <v>1.0598613870724558</v>
      </c>
      <c r="C15" s="360">
        <v>1.1333713992821703</v>
      </c>
      <c r="D15" s="360">
        <v>1.1317163563505113</v>
      </c>
      <c r="E15" s="360">
        <v>1.1457385590129874</v>
      </c>
      <c r="F15" s="360">
        <v>1.1933727885179795</v>
      </c>
      <c r="G15" s="361">
        <v>11228</v>
      </c>
      <c r="H15" s="360">
        <f t="shared" si="0"/>
        <v>6.9358137871937675E-2</v>
      </c>
      <c r="I15" s="360">
        <f t="shared" si="0"/>
        <v>-1.4602829511202176E-3</v>
      </c>
      <c r="J15" s="360">
        <f t="shared" si="0"/>
        <v>1.2390209422875165E-2</v>
      </c>
      <c r="K15" s="360">
        <f t="shared" si="0"/>
        <v>4.1575129972083014E-2</v>
      </c>
      <c r="L15" s="360"/>
      <c r="M15" s="360">
        <f t="shared" si="1"/>
        <v>0.12597062509684243</v>
      </c>
      <c r="N15" s="362">
        <f t="shared" si="2"/>
        <v>4.0340933925381073E-2</v>
      </c>
    </row>
    <row r="16" spans="1:14" s="363" customFormat="1" x14ac:dyDescent="0.2">
      <c r="A16" s="358" t="s">
        <v>98</v>
      </c>
      <c r="B16" s="359">
        <v>1.2624198940332616</v>
      </c>
      <c r="C16" s="360">
        <v>1.1519264702004834</v>
      </c>
      <c r="D16" s="360">
        <v>1.5008526822745616</v>
      </c>
      <c r="E16" s="360">
        <v>1.3770525487447218</v>
      </c>
      <c r="F16" s="360">
        <v>1.4032988163819615</v>
      </c>
      <c r="G16" s="361">
        <v>9724</v>
      </c>
      <c r="H16" s="360">
        <f t="shared" si="0"/>
        <v>-8.7525097121027295E-2</v>
      </c>
      <c r="I16" s="360">
        <f t="shared" si="0"/>
        <v>0.30290667078199052</v>
      </c>
      <c r="J16" s="360">
        <f t="shared" si="0"/>
        <v>-8.2486532483800556E-2</v>
      </c>
      <c r="K16" s="360">
        <f t="shared" si="0"/>
        <v>1.9059742971439197E-2</v>
      </c>
      <c r="L16" s="360"/>
      <c r="M16" s="360">
        <f t="shared" si="1"/>
        <v>0.11159434591814832</v>
      </c>
      <c r="N16" s="362">
        <f t="shared" si="2"/>
        <v>3.5894299178943712E-2</v>
      </c>
    </row>
    <row r="17" spans="1:14" ht="13.5" thickBot="1" x14ac:dyDescent="0.25">
      <c r="A17" s="364" t="s">
        <v>99</v>
      </c>
      <c r="B17" s="365">
        <v>1.0928682178388089</v>
      </c>
      <c r="C17" s="366">
        <v>1.1262587868114315</v>
      </c>
      <c r="D17" s="367">
        <v>1.2012552085252706</v>
      </c>
      <c r="E17" s="367">
        <v>1.147045953034771</v>
      </c>
      <c r="F17" s="367">
        <v>1.1685250621821563</v>
      </c>
      <c r="G17" s="368">
        <v>147197</v>
      </c>
      <c r="H17" s="366">
        <f t="shared" si="0"/>
        <v>3.0553152180281984E-2</v>
      </c>
      <c r="I17" s="366">
        <f t="shared" si="0"/>
        <v>6.658897812123854E-2</v>
      </c>
      <c r="J17" s="366">
        <f t="shared" si="0"/>
        <v>-4.512717622848017E-2</v>
      </c>
      <c r="K17" s="366">
        <f t="shared" si="0"/>
        <v>1.8725587314577519E-2</v>
      </c>
      <c r="L17" s="367"/>
      <c r="M17" s="366">
        <f t="shared" si="1"/>
        <v>6.9227783467765036E-2</v>
      </c>
      <c r="N17" s="369">
        <f t="shared" si="2"/>
        <v>2.256300955921664E-2</v>
      </c>
    </row>
    <row r="18" spans="1:14" ht="13.5" thickTop="1" x14ac:dyDescent="0.2">
      <c r="A18" s="358"/>
      <c r="B18" s="370"/>
      <c r="C18" s="371"/>
      <c r="D18" s="371"/>
      <c r="E18" s="371"/>
      <c r="F18" s="371"/>
      <c r="G18" s="371"/>
      <c r="H18" s="371"/>
      <c r="I18" s="371"/>
      <c r="J18" s="371"/>
      <c r="K18" s="371"/>
      <c r="L18" s="371"/>
      <c r="M18" s="371"/>
      <c r="N18" s="371"/>
    </row>
    <row r="19" spans="1:14" ht="13.15" customHeight="1" x14ac:dyDescent="0.2">
      <c r="A19" s="358"/>
      <c r="B19" s="872" t="s">
        <v>100</v>
      </c>
      <c r="C19" s="872"/>
      <c r="D19" s="872"/>
      <c r="E19" s="872"/>
      <c r="F19" s="872"/>
      <c r="G19" s="872"/>
      <c r="H19" s="872"/>
      <c r="I19" s="872"/>
      <c r="J19" s="872"/>
      <c r="K19" s="872"/>
      <c r="L19" s="872"/>
      <c r="M19" s="872"/>
      <c r="N19" s="872"/>
    </row>
    <row r="20" spans="1:14" s="373" customFormat="1" ht="28.9" customHeight="1" x14ac:dyDescent="0.2">
      <c r="A20" s="372"/>
      <c r="B20" s="873" t="s">
        <v>94</v>
      </c>
      <c r="C20" s="874"/>
      <c r="D20" s="874"/>
      <c r="E20" s="874"/>
      <c r="F20" s="874"/>
      <c r="G20" s="349" t="s">
        <v>101</v>
      </c>
      <c r="H20" s="875" t="s">
        <v>247</v>
      </c>
      <c r="I20" s="875"/>
      <c r="J20" s="875"/>
      <c r="K20" s="875"/>
      <c r="L20" s="481"/>
      <c r="M20" s="351" t="s">
        <v>96</v>
      </c>
      <c r="N20" s="352" t="s">
        <v>248</v>
      </c>
    </row>
    <row r="21" spans="1:14" x14ac:dyDescent="0.2">
      <c r="B21" s="353">
        <v>2009</v>
      </c>
      <c r="C21" s="354">
        <f>B21+1</f>
        <v>2010</v>
      </c>
      <c r="D21" s="354">
        <f>C21+1</f>
        <v>2011</v>
      </c>
      <c r="E21" s="354">
        <f>D21+1</f>
        <v>2012</v>
      </c>
      <c r="F21" s="354">
        <f>E21+1</f>
        <v>2013</v>
      </c>
      <c r="G21" s="354">
        <f>F21</f>
        <v>2013</v>
      </c>
      <c r="H21" s="355" t="str">
        <f>RIGHT(B21,2)&amp;"-"&amp;RIGHT(C21,2)</f>
        <v>09-10</v>
      </c>
      <c r="I21" s="355" t="str">
        <f>RIGHT(C21,2)&amp;"-"&amp;RIGHT(D21,2)</f>
        <v>10-11</v>
      </c>
      <c r="J21" s="355" t="str">
        <f>RIGHT(D21,2)&amp;"-"&amp;RIGHT(E21,2)</f>
        <v>11-12</v>
      </c>
      <c r="K21" s="355" t="str">
        <f>RIGHT(E21,2)&amp;"-"&amp;RIGHT(F21,2)</f>
        <v>12-13</v>
      </c>
      <c r="L21" s="356"/>
      <c r="M21" s="356" t="str">
        <f>RIGHT(B21,2)&amp;"-"&amp;RIGHT(F21,2)</f>
        <v>09-13</v>
      </c>
      <c r="N21" s="357" t="str">
        <f>M21</f>
        <v>09-13</v>
      </c>
    </row>
    <row r="22" spans="1:14" x14ac:dyDescent="0.2">
      <c r="A22" s="358" t="s">
        <v>75</v>
      </c>
      <c r="B22" s="374">
        <v>0.9203285630048611</v>
      </c>
      <c r="C22" s="360">
        <v>0.94305613582899894</v>
      </c>
      <c r="D22" s="360">
        <v>0.93162587787974449</v>
      </c>
      <c r="E22" s="360">
        <v>0.93799299938254332</v>
      </c>
      <c r="F22" s="360">
        <v>0.87694983696148932</v>
      </c>
      <c r="G22" s="375">
        <v>12906.52291</v>
      </c>
      <c r="H22" s="360">
        <f t="shared" ref="H22:K28" si="3">C22/B22-1</f>
        <v>2.4695064064873318E-2</v>
      </c>
      <c r="I22" s="360">
        <f t="shared" si="3"/>
        <v>-1.212044279761415E-2</v>
      </c>
      <c r="J22" s="360">
        <f t="shared" si="3"/>
        <v>6.8344188949425178E-3</v>
      </c>
      <c r="K22" s="360">
        <f t="shared" si="3"/>
        <v>-6.5078484019856386E-2</v>
      </c>
      <c r="L22" s="360"/>
      <c r="M22" s="360">
        <f t="shared" ref="M22:M28" si="4">F22/B22-1</f>
        <v>-4.7133956053412973E-2</v>
      </c>
      <c r="N22" s="362">
        <f t="shared" ref="N22:N28" si="5">((F22/B22)^(1/3))-1</f>
        <v>-1.5964838397809045E-2</v>
      </c>
    </row>
    <row r="23" spans="1:14" x14ac:dyDescent="0.2">
      <c r="A23" s="358" t="s">
        <v>76</v>
      </c>
      <c r="B23" s="374">
        <v>0.95994523894258876</v>
      </c>
      <c r="C23" s="360">
        <v>0.9742931244669123</v>
      </c>
      <c r="D23" s="360">
        <v>0.99646004658581422</v>
      </c>
      <c r="E23" s="360">
        <v>0.96769060074467317</v>
      </c>
      <c r="F23" s="360">
        <v>1.0172520908785776</v>
      </c>
      <c r="G23" s="375">
        <v>1319.6965270000001</v>
      </c>
      <c r="H23" s="360">
        <f t="shared" si="3"/>
        <v>1.4946566681374618E-2</v>
      </c>
      <c r="I23" s="360">
        <f t="shared" si="3"/>
        <v>2.2751799804633377E-2</v>
      </c>
      <c r="J23" s="360">
        <f t="shared" si="3"/>
        <v>-2.8871650137618943E-2</v>
      </c>
      <c r="K23" s="360">
        <f t="shared" si="3"/>
        <v>5.1216256617316658E-2</v>
      </c>
      <c r="L23" s="360"/>
      <c r="M23" s="360">
        <f t="shared" si="4"/>
        <v>5.9698042774933846E-2</v>
      </c>
      <c r="N23" s="362">
        <f t="shared" si="5"/>
        <v>1.9515995787671159E-2</v>
      </c>
    </row>
    <row r="24" spans="1:14" x14ac:dyDescent="0.2">
      <c r="A24" s="358" t="s">
        <v>97</v>
      </c>
      <c r="B24" s="374">
        <v>0.94944355647300616</v>
      </c>
      <c r="C24" s="360">
        <v>1.0576230523415064</v>
      </c>
      <c r="D24" s="360">
        <v>1.6874960801411905</v>
      </c>
      <c r="E24" s="360">
        <v>1.2294828912882243</v>
      </c>
      <c r="F24" s="360">
        <v>1.8943639137859178</v>
      </c>
      <c r="G24" s="375">
        <v>85.272144999999995</v>
      </c>
      <c r="H24" s="360">
        <f t="shared" si="3"/>
        <v>0.1139398915617118</v>
      </c>
      <c r="I24" s="360">
        <f t="shared" si="3"/>
        <v>0.59555531283587992</v>
      </c>
      <c r="J24" s="360">
        <f t="shared" si="3"/>
        <v>-0.27141585349024622</v>
      </c>
      <c r="K24" s="360">
        <f t="shared" si="3"/>
        <v>0.54078102851927135</v>
      </c>
      <c r="L24" s="360"/>
      <c r="M24" s="360">
        <f t="shared" si="4"/>
        <v>0.99523594727747988</v>
      </c>
      <c r="N24" s="362">
        <f t="shared" si="5"/>
        <v>0.258919866140223</v>
      </c>
    </row>
    <row r="25" spans="1:14" x14ac:dyDescent="0.2">
      <c r="A25" s="358" t="s">
        <v>77</v>
      </c>
      <c r="B25" s="374">
        <v>0.95034185479118771</v>
      </c>
      <c r="C25" s="360">
        <v>0.98978722219157367</v>
      </c>
      <c r="D25" s="360">
        <v>0.98336957684783388</v>
      </c>
      <c r="E25" s="360">
        <v>0.9313620585178416</v>
      </c>
      <c r="F25" s="360">
        <v>0.89988800572426353</v>
      </c>
      <c r="G25" s="375">
        <v>6689.3777870000004</v>
      </c>
      <c r="H25" s="360">
        <f t="shared" si="3"/>
        <v>4.1506503371939729E-2</v>
      </c>
      <c r="I25" s="360">
        <f t="shared" si="3"/>
        <v>-6.4838636020476681E-3</v>
      </c>
      <c r="J25" s="360">
        <f t="shared" si="3"/>
        <v>-5.2887052390517386E-2</v>
      </c>
      <c r="K25" s="360">
        <f t="shared" si="3"/>
        <v>-3.3793574159189488E-2</v>
      </c>
      <c r="L25" s="360"/>
      <c r="M25" s="360">
        <f t="shared" si="4"/>
        <v>-5.3090210446439912E-2</v>
      </c>
      <c r="N25" s="362">
        <f t="shared" si="5"/>
        <v>-1.80194884586935E-2</v>
      </c>
    </row>
    <row r="26" spans="1:14" x14ac:dyDescent="0.2">
      <c r="A26" s="358" t="s">
        <v>78</v>
      </c>
      <c r="B26" s="374">
        <v>0.89732117446301407</v>
      </c>
      <c r="C26" s="360">
        <v>1.0287373597006566</v>
      </c>
      <c r="D26" s="360">
        <v>1.0036351491420525</v>
      </c>
      <c r="E26" s="360">
        <v>0.96977797939987176</v>
      </c>
      <c r="F26" s="360">
        <v>0.99735451803454078</v>
      </c>
      <c r="G26" s="375">
        <v>627.16125799999998</v>
      </c>
      <c r="H26" s="360">
        <f t="shared" si="3"/>
        <v>0.14645389964890354</v>
      </c>
      <c r="I26" s="360">
        <f t="shared" si="3"/>
        <v>-2.4400990517062904E-2</v>
      </c>
      <c r="J26" s="360">
        <f t="shared" si="3"/>
        <v>-3.373453965928086E-2</v>
      </c>
      <c r="K26" s="360">
        <f t="shared" si="3"/>
        <v>2.8435929893700251E-2</v>
      </c>
      <c r="L26" s="360"/>
      <c r="M26" s="360">
        <f t="shared" si="4"/>
        <v>0.11147997664424869</v>
      </c>
      <c r="N26" s="362">
        <f t="shared" si="5"/>
        <v>3.5858771067846407E-2</v>
      </c>
    </row>
    <row r="27" spans="1:14" x14ac:dyDescent="0.2">
      <c r="A27" s="358" t="s">
        <v>98</v>
      </c>
      <c r="B27" s="374">
        <v>1.0317244337763551</v>
      </c>
      <c r="C27" s="360">
        <v>0.88568368686056231</v>
      </c>
      <c r="D27" s="360">
        <v>1.4819924111721305</v>
      </c>
      <c r="E27" s="360">
        <v>1.2645854911875687</v>
      </c>
      <c r="F27" s="360">
        <v>1.4130308032109991</v>
      </c>
      <c r="G27" s="375">
        <v>54.356918</v>
      </c>
      <c r="H27" s="360">
        <f t="shared" si="3"/>
        <v>-0.14155014860048354</v>
      </c>
      <c r="I27" s="360">
        <f t="shared" si="3"/>
        <v>0.67327504520860404</v>
      </c>
      <c r="J27" s="360">
        <f t="shared" si="3"/>
        <v>-0.14669907777234259</v>
      </c>
      <c r="K27" s="360">
        <f t="shared" si="3"/>
        <v>0.11738653737362248</v>
      </c>
      <c r="L27" s="360"/>
      <c r="M27" s="360">
        <f t="shared" si="4"/>
        <v>0.36958160236544213</v>
      </c>
      <c r="N27" s="362">
        <f t="shared" si="5"/>
        <v>0.11052746685653525</v>
      </c>
    </row>
    <row r="28" spans="1:14" ht="13.5" thickBot="1" x14ac:dyDescent="0.25">
      <c r="A28" s="364" t="s">
        <v>99</v>
      </c>
      <c r="B28" s="365">
        <v>0.93107152143233052</v>
      </c>
      <c r="C28" s="366">
        <v>0.96294117164690374</v>
      </c>
      <c r="D28" s="367">
        <v>0.9583069253509422</v>
      </c>
      <c r="E28" s="367">
        <v>0.94068800701959365</v>
      </c>
      <c r="F28" s="367">
        <v>0.8981884475419335</v>
      </c>
      <c r="G28" s="376">
        <v>21682.387545000001</v>
      </c>
      <c r="H28" s="366">
        <f t="shared" si="3"/>
        <v>3.4229003337515884E-2</v>
      </c>
      <c r="I28" s="366">
        <f t="shared" si="3"/>
        <v>-4.8125954444711017E-3</v>
      </c>
      <c r="J28" s="366">
        <f t="shared" si="3"/>
        <v>-1.8385464891528702E-2</v>
      </c>
      <c r="K28" s="366">
        <f t="shared" si="3"/>
        <v>-4.5179229628229844E-2</v>
      </c>
      <c r="L28" s="367"/>
      <c r="M28" s="366">
        <f t="shared" si="4"/>
        <v>-3.5317452132797245E-2</v>
      </c>
      <c r="N28" s="369">
        <f t="shared" si="5"/>
        <v>-1.1913860429879186E-2</v>
      </c>
    </row>
    <row r="29" spans="1:14" ht="13.5" thickTop="1" x14ac:dyDescent="0.2"/>
    <row r="30" spans="1:14" ht="13.15" customHeight="1" x14ac:dyDescent="0.2">
      <c r="A30" s="358"/>
      <c r="B30" s="872" t="s">
        <v>100</v>
      </c>
      <c r="C30" s="872"/>
      <c r="D30" s="872"/>
      <c r="E30" s="872"/>
      <c r="F30" s="872"/>
      <c r="G30" s="872"/>
      <c r="H30" s="872"/>
      <c r="I30" s="872"/>
      <c r="J30" s="872"/>
      <c r="K30" s="872"/>
      <c r="L30" s="872"/>
      <c r="M30" s="872"/>
      <c r="N30" s="872"/>
    </row>
    <row r="31" spans="1:14" ht="28.9" customHeight="1" x14ac:dyDescent="0.2">
      <c r="A31" s="372"/>
      <c r="B31" s="873" t="s">
        <v>94</v>
      </c>
      <c r="C31" s="874"/>
      <c r="D31" s="874"/>
      <c r="E31" s="874"/>
      <c r="F31" s="874"/>
      <c r="G31" s="349" t="s">
        <v>101</v>
      </c>
      <c r="H31" s="875" t="s">
        <v>247</v>
      </c>
      <c r="I31" s="875"/>
      <c r="J31" s="875"/>
      <c r="K31" s="875"/>
      <c r="L31" s="481"/>
      <c r="M31" s="351" t="s">
        <v>96</v>
      </c>
      <c r="N31" s="352" t="s">
        <v>248</v>
      </c>
    </row>
    <row r="32" spans="1:14" x14ac:dyDescent="0.2">
      <c r="B32" s="353">
        <v>2009</v>
      </c>
      <c r="C32" s="354">
        <f>B32+1</f>
        <v>2010</v>
      </c>
      <c r="D32" s="354">
        <f>C32+1</f>
        <v>2011</v>
      </c>
      <c r="E32" s="354">
        <f>D32+1</f>
        <v>2012</v>
      </c>
      <c r="F32" s="354">
        <f>E32+1</f>
        <v>2013</v>
      </c>
      <c r="G32" s="354">
        <f>F32</f>
        <v>2013</v>
      </c>
      <c r="H32" s="355" t="str">
        <f>RIGHT(B32,2)&amp;"-"&amp;RIGHT(C32,2)</f>
        <v>09-10</v>
      </c>
      <c r="I32" s="355" t="str">
        <f>RIGHT(C32,2)&amp;"-"&amp;RIGHT(D32,2)</f>
        <v>10-11</v>
      </c>
      <c r="J32" s="355" t="str">
        <f>RIGHT(D32,2)&amp;"-"&amp;RIGHT(E32,2)</f>
        <v>11-12</v>
      </c>
      <c r="K32" s="355" t="str">
        <f>RIGHT(E32,2)&amp;"-"&amp;RIGHT(F32,2)</f>
        <v>12-13</v>
      </c>
      <c r="L32" s="356"/>
      <c r="M32" s="356" t="str">
        <f>RIGHT(B32,2)&amp;"-"&amp;RIGHT(F32,2)</f>
        <v>09-13</v>
      </c>
      <c r="N32" s="357" t="str">
        <f>M32</f>
        <v>09-13</v>
      </c>
    </row>
    <row r="33" spans="1:14" ht="13.5" thickBot="1" x14ac:dyDescent="0.25">
      <c r="A33" s="377" t="s">
        <v>99</v>
      </c>
      <c r="B33" s="378">
        <v>0.93049438030822573</v>
      </c>
      <c r="C33" s="379">
        <v>0.9617297801510456</v>
      </c>
      <c r="D33" s="380">
        <v>0.95766610448941425</v>
      </c>
      <c r="E33" s="380">
        <v>0.94062733250500274</v>
      </c>
      <c r="F33" s="380">
        <v>0.89742364838852695</v>
      </c>
      <c r="G33" s="381">
        <v>21682.387545000001</v>
      </c>
      <c r="H33" s="379">
        <f t="shared" ref="H33:K38" si="6">C33/B33-1</f>
        <v>3.3568606650233868E-2</v>
      </c>
      <c r="I33" s="379">
        <f t="shared" si="6"/>
        <v>-4.2253819581141716E-3</v>
      </c>
      <c r="J33" s="379">
        <f t="shared" si="6"/>
        <v>-1.779197562129009E-2</v>
      </c>
      <c r="K33" s="379">
        <f t="shared" si="6"/>
        <v>-4.593071307147667E-2</v>
      </c>
      <c r="L33" s="380"/>
      <c r="M33" s="379">
        <f t="shared" ref="M33:M38" si="7">F33/B33-1</f>
        <v>-3.5541033475929296E-2</v>
      </c>
      <c r="N33" s="382">
        <f t="shared" ref="N33:N38" si="8">((F33/B33)^(1/3))-1</f>
        <v>-1.1990201500497788E-2</v>
      </c>
    </row>
    <row r="34" spans="1:14" x14ac:dyDescent="0.2">
      <c r="A34" s="358" t="s">
        <v>102</v>
      </c>
      <c r="B34" s="374">
        <v>0.92547172692861035</v>
      </c>
      <c r="C34" s="360">
        <v>0.94775327179635305</v>
      </c>
      <c r="D34" s="360">
        <v>0.94222982063082372</v>
      </c>
      <c r="E34" s="360">
        <v>0.9423981962857918</v>
      </c>
      <c r="F34" s="360">
        <v>0.89113513695948499</v>
      </c>
      <c r="G34" s="383">
        <v>14311.491582000001</v>
      </c>
      <c r="H34" s="360">
        <f t="shared" si="6"/>
        <v>2.4075878516234273E-2</v>
      </c>
      <c r="I34" s="360">
        <f t="shared" si="6"/>
        <v>-5.8279420708938767E-3</v>
      </c>
      <c r="J34" s="360">
        <f t="shared" si="6"/>
        <v>1.7869913611456845E-4</v>
      </c>
      <c r="K34" s="360">
        <f t="shared" si="6"/>
        <v>-5.4396389475644513E-2</v>
      </c>
      <c r="L34" s="360"/>
      <c r="M34" s="360">
        <f t="shared" si="7"/>
        <v>-3.7101716854256783E-2</v>
      </c>
      <c r="N34" s="362">
        <f t="shared" si="8"/>
        <v>-1.2523420299466959E-2</v>
      </c>
    </row>
    <row r="35" spans="1:14" ht="13.5" thickBot="1" x14ac:dyDescent="0.25">
      <c r="A35" s="384" t="s">
        <v>103</v>
      </c>
      <c r="B35" s="378">
        <v>0.94317762993150223</v>
      </c>
      <c r="C35" s="379">
        <v>0.99349628173018723</v>
      </c>
      <c r="D35" s="379">
        <v>0.98992079917122255</v>
      </c>
      <c r="E35" s="379">
        <v>0.93700396270140007</v>
      </c>
      <c r="F35" s="379">
        <v>0.90989053623741722</v>
      </c>
      <c r="G35" s="381">
        <v>7370.8959629999999</v>
      </c>
      <c r="H35" s="379">
        <f t="shared" si="6"/>
        <v>5.3350132787118199E-2</v>
      </c>
      <c r="I35" s="379">
        <f t="shared" si="6"/>
        <v>-3.5988887172662132E-3</v>
      </c>
      <c r="J35" s="379">
        <f t="shared" si="6"/>
        <v>-5.3455626464385175E-2</v>
      </c>
      <c r="K35" s="379">
        <f t="shared" si="6"/>
        <v>-2.8936298610535593E-2</v>
      </c>
      <c r="L35" s="379"/>
      <c r="M35" s="379">
        <f t="shared" si="7"/>
        <v>-3.5292497020420699E-2</v>
      </c>
      <c r="N35" s="382">
        <f t="shared" si="8"/>
        <v>-1.1905340325489733E-2</v>
      </c>
    </row>
    <row r="36" spans="1:14" x14ac:dyDescent="0.2">
      <c r="A36" s="358" t="s">
        <v>104</v>
      </c>
      <c r="B36" s="374">
        <v>0.92869407236105517</v>
      </c>
      <c r="C36" s="360">
        <v>0.95719926901257679</v>
      </c>
      <c r="D36" s="360">
        <v>0.94831366367167669</v>
      </c>
      <c r="E36" s="360">
        <v>0.93582288439593919</v>
      </c>
      <c r="F36" s="360">
        <v>0.88464753812878449</v>
      </c>
      <c r="G36" s="383">
        <v>19595.900697000001</v>
      </c>
      <c r="H36" s="360">
        <f t="shared" si="6"/>
        <v>3.0693850106151555E-2</v>
      </c>
      <c r="I36" s="360">
        <f t="shared" si="6"/>
        <v>-9.2829211518999921E-3</v>
      </c>
      <c r="J36" s="360">
        <f t="shared" si="6"/>
        <v>-1.317156944399156E-2</v>
      </c>
      <c r="K36" s="360">
        <f t="shared" si="6"/>
        <v>-5.4684863044557552E-2</v>
      </c>
      <c r="L36" s="360"/>
      <c r="M36" s="360">
        <f t="shared" si="7"/>
        <v>-4.7428464919873403E-2</v>
      </c>
      <c r="N36" s="362">
        <f t="shared" si="8"/>
        <v>-1.6066229684487898E-2</v>
      </c>
    </row>
    <row r="37" spans="1:14" x14ac:dyDescent="0.2">
      <c r="A37" s="358" t="s">
        <v>105</v>
      </c>
      <c r="B37" s="374">
        <v>0.94010654320726494</v>
      </c>
      <c r="C37" s="360">
        <v>0.99198289959471309</v>
      </c>
      <c r="D37" s="360">
        <v>0.99880800653241875</v>
      </c>
      <c r="E37" s="360">
        <v>0.96839639359025165</v>
      </c>
      <c r="F37" s="360">
        <v>1.0107561519725727</v>
      </c>
      <c r="G37" s="383">
        <v>1946.8577849999999</v>
      </c>
      <c r="H37" s="360">
        <f t="shared" si="6"/>
        <v>5.5181358711180684E-2</v>
      </c>
      <c r="I37" s="360">
        <f t="shared" si="6"/>
        <v>6.8802667268701434E-3</v>
      </c>
      <c r="J37" s="360">
        <f t="shared" si="6"/>
        <v>-3.0447906647993017E-2</v>
      </c>
      <c r="K37" s="360">
        <f t="shared" si="6"/>
        <v>4.3742168664296255E-2</v>
      </c>
      <c r="L37" s="360"/>
      <c r="M37" s="360">
        <f t="shared" si="7"/>
        <v>7.515064039899122E-2</v>
      </c>
      <c r="N37" s="362">
        <f t="shared" si="8"/>
        <v>2.4447654945372488E-2</v>
      </c>
    </row>
    <row r="38" spans="1:14" ht="13.5" thickBot="1" x14ac:dyDescent="0.25">
      <c r="A38" s="385" t="s">
        <v>252</v>
      </c>
      <c r="B38" s="386">
        <v>0.97209610174626637</v>
      </c>
      <c r="C38" s="387">
        <v>1.0008689785063776</v>
      </c>
      <c r="D38" s="388">
        <v>1.6002979229629395</v>
      </c>
      <c r="E38" s="388">
        <v>1.241225195547405</v>
      </c>
      <c r="F38" s="388">
        <v>1.6725664885966001</v>
      </c>
      <c r="G38" s="389">
        <v>139.629063</v>
      </c>
      <c r="H38" s="387">
        <f t="shared" si="6"/>
        <v>2.9598798625386724E-2</v>
      </c>
      <c r="I38" s="387">
        <f t="shared" si="6"/>
        <v>0.59890850583770217</v>
      </c>
      <c r="J38" s="387">
        <f t="shared" si="6"/>
        <v>-0.22437867490992813</v>
      </c>
      <c r="K38" s="387">
        <f t="shared" si="6"/>
        <v>0.34751251795123683</v>
      </c>
      <c r="L38" s="388"/>
      <c r="M38" s="387">
        <f t="shared" si="7"/>
        <v>0.72057730258563302</v>
      </c>
      <c r="N38" s="390">
        <f t="shared" si="8"/>
        <v>0.19827931689325751</v>
      </c>
    </row>
    <row r="39" spans="1:14" ht="6.75" customHeight="1" thickTop="1" x14ac:dyDescent="0.2"/>
    <row r="40" spans="1:14" x14ac:dyDescent="0.2">
      <c r="B40" s="10"/>
    </row>
    <row r="41" spans="1:14" x14ac:dyDescent="0.2">
      <c r="A41" s="780" t="s">
        <v>255</v>
      </c>
      <c r="B41" s="10"/>
    </row>
    <row r="42" spans="1:14" x14ac:dyDescent="0.2">
      <c r="A42" s="780" t="s">
        <v>256</v>
      </c>
    </row>
  </sheetData>
  <mergeCells count="15">
    <mergeCell ref="B30:N30"/>
    <mergeCell ref="B31:F31"/>
    <mergeCell ref="H31:K31"/>
    <mergeCell ref="B8:N8"/>
    <mergeCell ref="B9:F9"/>
    <mergeCell ref="H9:K9"/>
    <mergeCell ref="B19:N19"/>
    <mergeCell ref="B20:F20"/>
    <mergeCell ref="H20:K20"/>
    <mergeCell ref="B6:N6"/>
    <mergeCell ref="B1:N1"/>
    <mergeCell ref="B2:N2"/>
    <mergeCell ref="B3:N3"/>
    <mergeCell ref="B4:N4"/>
    <mergeCell ref="B5:N5"/>
  </mergeCells>
  <printOptions horizontalCentered="1" verticalCentered="1"/>
  <pageMargins left="0.7" right="0.7" top="0.75" bottom="0.75" header="0.3" footer="0.3"/>
  <pageSetup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6"/>
  <sheetViews>
    <sheetView zoomScaleNormal="100" workbookViewId="0"/>
  </sheetViews>
  <sheetFormatPr defaultColWidth="9.140625" defaultRowHeight="12.75" x14ac:dyDescent="0.2"/>
  <cols>
    <col min="1" max="1" width="47.85546875" style="348" bestFit="1" customWidth="1"/>
    <col min="2" max="6" width="7.28515625" style="344" bestFit="1" customWidth="1"/>
    <col min="7" max="7" width="7.5703125" style="344" bestFit="1" customWidth="1"/>
    <col min="8" max="11" width="7.28515625" style="344" bestFit="1" customWidth="1"/>
    <col min="12" max="12" width="1.28515625" style="344" customWidth="1"/>
    <col min="13" max="13" width="7.28515625" style="344" bestFit="1" customWidth="1"/>
    <col min="14" max="14" width="9.7109375" style="344" bestFit="1" customWidth="1"/>
    <col min="15" max="244" width="9.140625" style="344"/>
    <col min="245" max="245" width="19.28515625" style="344" customWidth="1"/>
    <col min="246" max="246" width="8.42578125" style="344" bestFit="1" customWidth="1"/>
    <col min="247" max="247" width="8.140625" style="344" customWidth="1"/>
    <col min="248" max="249" width="8.42578125" style="344" bestFit="1" customWidth="1"/>
    <col min="250" max="250" width="8.42578125" style="344" customWidth="1"/>
    <col min="251" max="253" width="8.42578125" style="344" bestFit="1" customWidth="1"/>
    <col min="254" max="254" width="1.7109375" style="344" customWidth="1"/>
    <col min="255" max="255" width="8.5703125" style="344" customWidth="1"/>
    <col min="256" max="256" width="11.140625" style="344" bestFit="1" customWidth="1"/>
    <col min="257" max="257" width="2.42578125" style="344" customWidth="1"/>
    <col min="258" max="259" width="8" style="344" customWidth="1"/>
    <col min="260" max="260" width="7.7109375" style="344" customWidth="1"/>
    <col min="261" max="261" width="8" style="344" customWidth="1"/>
    <col min="262" max="262" width="8.42578125" style="344" customWidth="1"/>
    <col min="263" max="263" width="8" style="344" bestFit="1" customWidth="1"/>
    <col min="264" max="264" width="7.85546875" style="344" bestFit="1" customWidth="1"/>
    <col min="265" max="265" width="8" style="344" bestFit="1" customWidth="1"/>
    <col min="266" max="266" width="1.7109375" style="344" customWidth="1"/>
    <col min="267" max="267" width="8.5703125" style="344" customWidth="1"/>
    <col min="268" max="268" width="11" style="344" customWidth="1"/>
    <col min="269" max="500" width="9.140625" style="344"/>
    <col min="501" max="501" width="19.28515625" style="344" customWidth="1"/>
    <col min="502" max="502" width="8.42578125" style="344" bestFit="1" customWidth="1"/>
    <col min="503" max="503" width="8.140625" style="344" customWidth="1"/>
    <col min="504" max="505" width="8.42578125" style="344" bestFit="1" customWidth="1"/>
    <col min="506" max="506" width="8.42578125" style="344" customWidth="1"/>
    <col min="507" max="509" width="8.42578125" style="344" bestFit="1" customWidth="1"/>
    <col min="510" max="510" width="1.7109375" style="344" customWidth="1"/>
    <col min="511" max="511" width="8.5703125" style="344" customWidth="1"/>
    <col min="512" max="512" width="11.140625" style="344" bestFit="1" customWidth="1"/>
    <col min="513" max="513" width="2.42578125" style="344" customWidth="1"/>
    <col min="514" max="515" width="8" style="344" customWidth="1"/>
    <col min="516" max="516" width="7.7109375" style="344" customWidth="1"/>
    <col min="517" max="517" width="8" style="344" customWidth="1"/>
    <col min="518" max="518" width="8.42578125" style="344" customWidth="1"/>
    <col min="519" max="519" width="8" style="344" bestFit="1" customWidth="1"/>
    <col min="520" max="520" width="7.85546875" style="344" bestFit="1" customWidth="1"/>
    <col min="521" max="521" width="8" style="344" bestFit="1" customWidth="1"/>
    <col min="522" max="522" width="1.7109375" style="344" customWidth="1"/>
    <col min="523" max="523" width="8.5703125" style="344" customWidth="1"/>
    <col min="524" max="524" width="11" style="344" customWidth="1"/>
    <col min="525" max="756" width="9.140625" style="344"/>
    <col min="757" max="757" width="19.28515625" style="344" customWidth="1"/>
    <col min="758" max="758" width="8.42578125" style="344" bestFit="1" customWidth="1"/>
    <col min="759" max="759" width="8.140625" style="344" customWidth="1"/>
    <col min="760" max="761" width="8.42578125" style="344" bestFit="1" customWidth="1"/>
    <col min="762" max="762" width="8.42578125" style="344" customWidth="1"/>
    <col min="763" max="765" width="8.42578125" style="344" bestFit="1" customWidth="1"/>
    <col min="766" max="766" width="1.7109375" style="344" customWidth="1"/>
    <col min="767" max="767" width="8.5703125" style="344" customWidth="1"/>
    <col min="768" max="768" width="11.140625" style="344" bestFit="1" customWidth="1"/>
    <col min="769" max="769" width="2.42578125" style="344" customWidth="1"/>
    <col min="770" max="771" width="8" style="344" customWidth="1"/>
    <col min="772" max="772" width="7.7109375" style="344" customWidth="1"/>
    <col min="773" max="773" width="8" style="344" customWidth="1"/>
    <col min="774" max="774" width="8.42578125" style="344" customWidth="1"/>
    <col min="775" max="775" width="8" style="344" bestFit="1" customWidth="1"/>
    <col min="776" max="776" width="7.85546875" style="344" bestFit="1" customWidth="1"/>
    <col min="777" max="777" width="8" style="344" bestFit="1" customWidth="1"/>
    <col min="778" max="778" width="1.7109375" style="344" customWidth="1"/>
    <col min="779" max="779" width="8.5703125" style="344" customWidth="1"/>
    <col min="780" max="780" width="11" style="344" customWidth="1"/>
    <col min="781" max="1012" width="9.140625" style="344"/>
    <col min="1013" max="1013" width="19.28515625" style="344" customWidth="1"/>
    <col min="1014" max="1014" width="8.42578125" style="344" bestFit="1" customWidth="1"/>
    <col min="1015" max="1015" width="8.140625" style="344" customWidth="1"/>
    <col min="1016" max="1017" width="8.42578125" style="344" bestFit="1" customWidth="1"/>
    <col min="1018" max="1018" width="8.42578125" style="344" customWidth="1"/>
    <col min="1019" max="1021" width="8.42578125" style="344" bestFit="1" customWidth="1"/>
    <col min="1022" max="1022" width="1.7109375" style="344" customWidth="1"/>
    <col min="1023" max="1023" width="8.5703125" style="344" customWidth="1"/>
    <col min="1024" max="1024" width="11.140625" style="344" bestFit="1" customWidth="1"/>
    <col min="1025" max="1025" width="2.42578125" style="344" customWidth="1"/>
    <col min="1026" max="1027" width="8" style="344" customWidth="1"/>
    <col min="1028" max="1028" width="7.7109375" style="344" customWidth="1"/>
    <col min="1029" max="1029" width="8" style="344" customWidth="1"/>
    <col min="1030" max="1030" width="8.42578125" style="344" customWidth="1"/>
    <col min="1031" max="1031" width="8" style="344" bestFit="1" customWidth="1"/>
    <col min="1032" max="1032" width="7.85546875" style="344" bestFit="1" customWidth="1"/>
    <col min="1033" max="1033" width="8" style="344" bestFit="1" customWidth="1"/>
    <col min="1034" max="1034" width="1.7109375" style="344" customWidth="1"/>
    <col min="1035" max="1035" width="8.5703125" style="344" customWidth="1"/>
    <col min="1036" max="1036" width="11" style="344" customWidth="1"/>
    <col min="1037" max="1268" width="9.140625" style="344"/>
    <col min="1269" max="1269" width="19.28515625" style="344" customWidth="1"/>
    <col min="1270" max="1270" width="8.42578125" style="344" bestFit="1" customWidth="1"/>
    <col min="1271" max="1271" width="8.140625" style="344" customWidth="1"/>
    <col min="1272" max="1273" width="8.42578125" style="344" bestFit="1" customWidth="1"/>
    <col min="1274" max="1274" width="8.42578125" style="344" customWidth="1"/>
    <col min="1275" max="1277" width="8.42578125" style="344" bestFit="1" customWidth="1"/>
    <col min="1278" max="1278" width="1.7109375" style="344" customWidth="1"/>
    <col min="1279" max="1279" width="8.5703125" style="344" customWidth="1"/>
    <col min="1280" max="1280" width="11.140625" style="344" bestFit="1" customWidth="1"/>
    <col min="1281" max="1281" width="2.42578125" style="344" customWidth="1"/>
    <col min="1282" max="1283" width="8" style="344" customWidth="1"/>
    <col min="1284" max="1284" width="7.7109375" style="344" customWidth="1"/>
    <col min="1285" max="1285" width="8" style="344" customWidth="1"/>
    <col min="1286" max="1286" width="8.42578125" style="344" customWidth="1"/>
    <col min="1287" max="1287" width="8" style="344" bestFit="1" customWidth="1"/>
    <col min="1288" max="1288" width="7.85546875" style="344" bestFit="1" customWidth="1"/>
    <col min="1289" max="1289" width="8" style="344" bestFit="1" customWidth="1"/>
    <col min="1290" max="1290" width="1.7109375" style="344" customWidth="1"/>
    <col min="1291" max="1291" width="8.5703125" style="344" customWidth="1"/>
    <col min="1292" max="1292" width="11" style="344" customWidth="1"/>
    <col min="1293" max="1524" width="9.140625" style="344"/>
    <col min="1525" max="1525" width="19.28515625" style="344" customWidth="1"/>
    <col min="1526" max="1526" width="8.42578125" style="344" bestFit="1" customWidth="1"/>
    <col min="1527" max="1527" width="8.140625" style="344" customWidth="1"/>
    <col min="1528" max="1529" width="8.42578125" style="344" bestFit="1" customWidth="1"/>
    <col min="1530" max="1530" width="8.42578125" style="344" customWidth="1"/>
    <col min="1531" max="1533" width="8.42578125" style="344" bestFit="1" customWidth="1"/>
    <col min="1534" max="1534" width="1.7109375" style="344" customWidth="1"/>
    <col min="1535" max="1535" width="8.5703125" style="344" customWidth="1"/>
    <col min="1536" max="1536" width="11.140625" style="344" bestFit="1" customWidth="1"/>
    <col min="1537" max="1537" width="2.42578125" style="344" customWidth="1"/>
    <col min="1538" max="1539" width="8" style="344" customWidth="1"/>
    <col min="1540" max="1540" width="7.7109375" style="344" customWidth="1"/>
    <col min="1541" max="1541" width="8" style="344" customWidth="1"/>
    <col min="1542" max="1542" width="8.42578125" style="344" customWidth="1"/>
    <col min="1543" max="1543" width="8" style="344" bestFit="1" customWidth="1"/>
    <col min="1544" max="1544" width="7.85546875" style="344" bestFit="1" customWidth="1"/>
    <col min="1545" max="1545" width="8" style="344" bestFit="1" customWidth="1"/>
    <col min="1546" max="1546" width="1.7109375" style="344" customWidth="1"/>
    <col min="1547" max="1547" width="8.5703125" style="344" customWidth="1"/>
    <col min="1548" max="1548" width="11" style="344" customWidth="1"/>
    <col min="1549" max="1780" width="9.140625" style="344"/>
    <col min="1781" max="1781" width="19.28515625" style="344" customWidth="1"/>
    <col min="1782" max="1782" width="8.42578125" style="344" bestFit="1" customWidth="1"/>
    <col min="1783" max="1783" width="8.140625" style="344" customWidth="1"/>
    <col min="1784" max="1785" width="8.42578125" style="344" bestFit="1" customWidth="1"/>
    <col min="1786" max="1786" width="8.42578125" style="344" customWidth="1"/>
    <col min="1787" max="1789" width="8.42578125" style="344" bestFit="1" customWidth="1"/>
    <col min="1790" max="1790" width="1.7109375" style="344" customWidth="1"/>
    <col min="1791" max="1791" width="8.5703125" style="344" customWidth="1"/>
    <col min="1792" max="1792" width="11.140625" style="344" bestFit="1" customWidth="1"/>
    <col min="1793" max="1793" width="2.42578125" style="344" customWidth="1"/>
    <col min="1794" max="1795" width="8" style="344" customWidth="1"/>
    <col min="1796" max="1796" width="7.7109375" style="344" customWidth="1"/>
    <col min="1797" max="1797" width="8" style="344" customWidth="1"/>
    <col min="1798" max="1798" width="8.42578125" style="344" customWidth="1"/>
    <col min="1799" max="1799" width="8" style="344" bestFit="1" customWidth="1"/>
    <col min="1800" max="1800" width="7.85546875" style="344" bestFit="1" customWidth="1"/>
    <col min="1801" max="1801" width="8" style="344" bestFit="1" customWidth="1"/>
    <col min="1802" max="1802" width="1.7109375" style="344" customWidth="1"/>
    <col min="1803" max="1803" width="8.5703125" style="344" customWidth="1"/>
    <col min="1804" max="1804" width="11" style="344" customWidth="1"/>
    <col min="1805" max="2036" width="9.140625" style="344"/>
    <col min="2037" max="2037" width="19.28515625" style="344" customWidth="1"/>
    <col min="2038" max="2038" width="8.42578125" style="344" bestFit="1" customWidth="1"/>
    <col min="2039" max="2039" width="8.140625" style="344" customWidth="1"/>
    <col min="2040" max="2041" width="8.42578125" style="344" bestFit="1" customWidth="1"/>
    <col min="2042" max="2042" width="8.42578125" style="344" customWidth="1"/>
    <col min="2043" max="2045" width="8.42578125" style="344" bestFit="1" customWidth="1"/>
    <col min="2046" max="2046" width="1.7109375" style="344" customWidth="1"/>
    <col min="2047" max="2047" width="8.5703125" style="344" customWidth="1"/>
    <col min="2048" max="2048" width="11.140625" style="344" bestFit="1" customWidth="1"/>
    <col min="2049" max="2049" width="2.42578125" style="344" customWidth="1"/>
    <col min="2050" max="2051" width="8" style="344" customWidth="1"/>
    <col min="2052" max="2052" width="7.7109375" style="344" customWidth="1"/>
    <col min="2053" max="2053" width="8" style="344" customWidth="1"/>
    <col min="2054" max="2054" width="8.42578125" style="344" customWidth="1"/>
    <col min="2055" max="2055" width="8" style="344" bestFit="1" customWidth="1"/>
    <col min="2056" max="2056" width="7.85546875" style="344" bestFit="1" customWidth="1"/>
    <col min="2057" max="2057" width="8" style="344" bestFit="1" customWidth="1"/>
    <col min="2058" max="2058" width="1.7109375" style="344" customWidth="1"/>
    <col min="2059" max="2059" width="8.5703125" style="344" customWidth="1"/>
    <col min="2060" max="2060" width="11" style="344" customWidth="1"/>
    <col min="2061" max="2292" width="9.140625" style="344"/>
    <col min="2293" max="2293" width="19.28515625" style="344" customWidth="1"/>
    <col min="2294" max="2294" width="8.42578125" style="344" bestFit="1" customWidth="1"/>
    <col min="2295" max="2295" width="8.140625" style="344" customWidth="1"/>
    <col min="2296" max="2297" width="8.42578125" style="344" bestFit="1" customWidth="1"/>
    <col min="2298" max="2298" width="8.42578125" style="344" customWidth="1"/>
    <col min="2299" max="2301" width="8.42578125" style="344" bestFit="1" customWidth="1"/>
    <col min="2302" max="2302" width="1.7109375" style="344" customWidth="1"/>
    <col min="2303" max="2303" width="8.5703125" style="344" customWidth="1"/>
    <col min="2304" max="2304" width="11.140625" style="344" bestFit="1" customWidth="1"/>
    <col min="2305" max="2305" width="2.42578125" style="344" customWidth="1"/>
    <col min="2306" max="2307" width="8" style="344" customWidth="1"/>
    <col min="2308" max="2308" width="7.7109375" style="344" customWidth="1"/>
    <col min="2309" max="2309" width="8" style="344" customWidth="1"/>
    <col min="2310" max="2310" width="8.42578125" style="344" customWidth="1"/>
    <col min="2311" max="2311" width="8" style="344" bestFit="1" customWidth="1"/>
    <col min="2312" max="2312" width="7.85546875" style="344" bestFit="1" customWidth="1"/>
    <col min="2313" max="2313" width="8" style="344" bestFit="1" customWidth="1"/>
    <col min="2314" max="2314" width="1.7109375" style="344" customWidth="1"/>
    <col min="2315" max="2315" width="8.5703125" style="344" customWidth="1"/>
    <col min="2316" max="2316" width="11" style="344" customWidth="1"/>
    <col min="2317" max="2548" width="9.140625" style="344"/>
    <col min="2549" max="2549" width="19.28515625" style="344" customWidth="1"/>
    <col min="2550" max="2550" width="8.42578125" style="344" bestFit="1" customWidth="1"/>
    <col min="2551" max="2551" width="8.140625" style="344" customWidth="1"/>
    <col min="2552" max="2553" width="8.42578125" style="344" bestFit="1" customWidth="1"/>
    <col min="2554" max="2554" width="8.42578125" style="344" customWidth="1"/>
    <col min="2555" max="2557" width="8.42578125" style="344" bestFit="1" customWidth="1"/>
    <col min="2558" max="2558" width="1.7109375" style="344" customWidth="1"/>
    <col min="2559" max="2559" width="8.5703125" style="344" customWidth="1"/>
    <col min="2560" max="2560" width="11.140625" style="344" bestFit="1" customWidth="1"/>
    <col min="2561" max="2561" width="2.42578125" style="344" customWidth="1"/>
    <col min="2562" max="2563" width="8" style="344" customWidth="1"/>
    <col min="2564" max="2564" width="7.7109375" style="344" customWidth="1"/>
    <col min="2565" max="2565" width="8" style="344" customWidth="1"/>
    <col min="2566" max="2566" width="8.42578125" style="344" customWidth="1"/>
    <col min="2567" max="2567" width="8" style="344" bestFit="1" customWidth="1"/>
    <col min="2568" max="2568" width="7.85546875" style="344" bestFit="1" customWidth="1"/>
    <col min="2569" max="2569" width="8" style="344" bestFit="1" customWidth="1"/>
    <col min="2570" max="2570" width="1.7109375" style="344" customWidth="1"/>
    <col min="2571" max="2571" width="8.5703125" style="344" customWidth="1"/>
    <col min="2572" max="2572" width="11" style="344" customWidth="1"/>
    <col min="2573" max="2804" width="9.140625" style="344"/>
    <col min="2805" max="2805" width="19.28515625" style="344" customWidth="1"/>
    <col min="2806" max="2806" width="8.42578125" style="344" bestFit="1" customWidth="1"/>
    <col min="2807" max="2807" width="8.140625" style="344" customWidth="1"/>
    <col min="2808" max="2809" width="8.42578125" style="344" bestFit="1" customWidth="1"/>
    <col min="2810" max="2810" width="8.42578125" style="344" customWidth="1"/>
    <col min="2811" max="2813" width="8.42578125" style="344" bestFit="1" customWidth="1"/>
    <col min="2814" max="2814" width="1.7109375" style="344" customWidth="1"/>
    <col min="2815" max="2815" width="8.5703125" style="344" customWidth="1"/>
    <col min="2816" max="2816" width="11.140625" style="344" bestFit="1" customWidth="1"/>
    <col min="2817" max="2817" width="2.42578125" style="344" customWidth="1"/>
    <col min="2818" max="2819" width="8" style="344" customWidth="1"/>
    <col min="2820" max="2820" width="7.7109375" style="344" customWidth="1"/>
    <col min="2821" max="2821" width="8" style="344" customWidth="1"/>
    <col min="2822" max="2822" width="8.42578125" style="344" customWidth="1"/>
    <col min="2823" max="2823" width="8" style="344" bestFit="1" customWidth="1"/>
    <col min="2824" max="2824" width="7.85546875" style="344" bestFit="1" customWidth="1"/>
    <col min="2825" max="2825" width="8" style="344" bestFit="1" customWidth="1"/>
    <col min="2826" max="2826" width="1.7109375" style="344" customWidth="1"/>
    <col min="2827" max="2827" width="8.5703125" style="344" customWidth="1"/>
    <col min="2828" max="2828" width="11" style="344" customWidth="1"/>
    <col min="2829" max="3060" width="9.140625" style="344"/>
    <col min="3061" max="3061" width="19.28515625" style="344" customWidth="1"/>
    <col min="3062" max="3062" width="8.42578125" style="344" bestFit="1" customWidth="1"/>
    <col min="3063" max="3063" width="8.140625" style="344" customWidth="1"/>
    <col min="3064" max="3065" width="8.42578125" style="344" bestFit="1" customWidth="1"/>
    <col min="3066" max="3066" width="8.42578125" style="344" customWidth="1"/>
    <col min="3067" max="3069" width="8.42578125" style="344" bestFit="1" customWidth="1"/>
    <col min="3070" max="3070" width="1.7109375" style="344" customWidth="1"/>
    <col min="3071" max="3071" width="8.5703125" style="344" customWidth="1"/>
    <col min="3072" max="3072" width="11.140625" style="344" bestFit="1" customWidth="1"/>
    <col min="3073" max="3073" width="2.42578125" style="344" customWidth="1"/>
    <col min="3074" max="3075" width="8" style="344" customWidth="1"/>
    <col min="3076" max="3076" width="7.7109375" style="344" customWidth="1"/>
    <col min="3077" max="3077" width="8" style="344" customWidth="1"/>
    <col min="3078" max="3078" width="8.42578125" style="344" customWidth="1"/>
    <col min="3079" max="3079" width="8" style="344" bestFit="1" customWidth="1"/>
    <col min="3080" max="3080" width="7.85546875" style="344" bestFit="1" customWidth="1"/>
    <col min="3081" max="3081" width="8" style="344" bestFit="1" customWidth="1"/>
    <col min="3082" max="3082" width="1.7109375" style="344" customWidth="1"/>
    <col min="3083" max="3083" width="8.5703125" style="344" customWidth="1"/>
    <col min="3084" max="3084" width="11" style="344" customWidth="1"/>
    <col min="3085" max="3316" width="9.140625" style="344"/>
    <col min="3317" max="3317" width="19.28515625" style="344" customWidth="1"/>
    <col min="3318" max="3318" width="8.42578125" style="344" bestFit="1" customWidth="1"/>
    <col min="3319" max="3319" width="8.140625" style="344" customWidth="1"/>
    <col min="3320" max="3321" width="8.42578125" style="344" bestFit="1" customWidth="1"/>
    <col min="3322" max="3322" width="8.42578125" style="344" customWidth="1"/>
    <col min="3323" max="3325" width="8.42578125" style="344" bestFit="1" customWidth="1"/>
    <col min="3326" max="3326" width="1.7109375" style="344" customWidth="1"/>
    <col min="3327" max="3327" width="8.5703125" style="344" customWidth="1"/>
    <col min="3328" max="3328" width="11.140625" style="344" bestFit="1" customWidth="1"/>
    <col min="3329" max="3329" width="2.42578125" style="344" customWidth="1"/>
    <col min="3330" max="3331" width="8" style="344" customWidth="1"/>
    <col min="3332" max="3332" width="7.7109375" style="344" customWidth="1"/>
    <col min="3333" max="3333" width="8" style="344" customWidth="1"/>
    <col min="3334" max="3334" width="8.42578125" style="344" customWidth="1"/>
    <col min="3335" max="3335" width="8" style="344" bestFit="1" customWidth="1"/>
    <col min="3336" max="3336" width="7.85546875" style="344" bestFit="1" customWidth="1"/>
    <col min="3337" max="3337" width="8" style="344" bestFit="1" customWidth="1"/>
    <col min="3338" max="3338" width="1.7109375" style="344" customWidth="1"/>
    <col min="3339" max="3339" width="8.5703125" style="344" customWidth="1"/>
    <col min="3340" max="3340" width="11" style="344" customWidth="1"/>
    <col min="3341" max="3572" width="9.140625" style="344"/>
    <col min="3573" max="3573" width="19.28515625" style="344" customWidth="1"/>
    <col min="3574" max="3574" width="8.42578125" style="344" bestFit="1" customWidth="1"/>
    <col min="3575" max="3575" width="8.140625" style="344" customWidth="1"/>
    <col min="3576" max="3577" width="8.42578125" style="344" bestFit="1" customWidth="1"/>
    <col min="3578" max="3578" width="8.42578125" style="344" customWidth="1"/>
    <col min="3579" max="3581" width="8.42578125" style="344" bestFit="1" customWidth="1"/>
    <col min="3582" max="3582" width="1.7109375" style="344" customWidth="1"/>
    <col min="3583" max="3583" width="8.5703125" style="344" customWidth="1"/>
    <col min="3584" max="3584" width="11.140625" style="344" bestFit="1" customWidth="1"/>
    <col min="3585" max="3585" width="2.42578125" style="344" customWidth="1"/>
    <col min="3586" max="3587" width="8" style="344" customWidth="1"/>
    <col min="3588" max="3588" width="7.7109375" style="344" customWidth="1"/>
    <col min="3589" max="3589" width="8" style="344" customWidth="1"/>
    <col min="3590" max="3590" width="8.42578125" style="344" customWidth="1"/>
    <col min="3591" max="3591" width="8" style="344" bestFit="1" customWidth="1"/>
    <col min="3592" max="3592" width="7.85546875" style="344" bestFit="1" customWidth="1"/>
    <col min="3593" max="3593" width="8" style="344" bestFit="1" customWidth="1"/>
    <col min="3594" max="3594" width="1.7109375" style="344" customWidth="1"/>
    <col min="3595" max="3595" width="8.5703125" style="344" customWidth="1"/>
    <col min="3596" max="3596" width="11" style="344" customWidth="1"/>
    <col min="3597" max="3828" width="9.140625" style="344"/>
    <col min="3829" max="3829" width="19.28515625" style="344" customWidth="1"/>
    <col min="3830" max="3830" width="8.42578125" style="344" bestFit="1" customWidth="1"/>
    <col min="3831" max="3831" width="8.140625" style="344" customWidth="1"/>
    <col min="3832" max="3833" width="8.42578125" style="344" bestFit="1" customWidth="1"/>
    <col min="3834" max="3834" width="8.42578125" style="344" customWidth="1"/>
    <col min="3835" max="3837" width="8.42578125" style="344" bestFit="1" customWidth="1"/>
    <col min="3838" max="3838" width="1.7109375" style="344" customWidth="1"/>
    <col min="3839" max="3839" width="8.5703125" style="344" customWidth="1"/>
    <col min="3840" max="3840" width="11.140625" style="344" bestFit="1" customWidth="1"/>
    <col min="3841" max="3841" width="2.42578125" style="344" customWidth="1"/>
    <col min="3842" max="3843" width="8" style="344" customWidth="1"/>
    <col min="3844" max="3844" width="7.7109375" style="344" customWidth="1"/>
    <col min="3845" max="3845" width="8" style="344" customWidth="1"/>
    <col min="3846" max="3846" width="8.42578125" style="344" customWidth="1"/>
    <col min="3847" max="3847" width="8" style="344" bestFit="1" customWidth="1"/>
    <col min="3848" max="3848" width="7.85546875" style="344" bestFit="1" customWidth="1"/>
    <col min="3849" max="3849" width="8" style="344" bestFit="1" customWidth="1"/>
    <col min="3850" max="3850" width="1.7109375" style="344" customWidth="1"/>
    <col min="3851" max="3851" width="8.5703125" style="344" customWidth="1"/>
    <col min="3852" max="3852" width="11" style="344" customWidth="1"/>
    <col min="3853" max="4084" width="9.140625" style="344"/>
    <col min="4085" max="4085" width="19.28515625" style="344" customWidth="1"/>
    <col min="4086" max="4086" width="8.42578125" style="344" bestFit="1" customWidth="1"/>
    <col min="4087" max="4087" width="8.140625" style="344" customWidth="1"/>
    <col min="4088" max="4089" width="8.42578125" style="344" bestFit="1" customWidth="1"/>
    <col min="4090" max="4090" width="8.42578125" style="344" customWidth="1"/>
    <col min="4091" max="4093" width="8.42578125" style="344" bestFit="1" customWidth="1"/>
    <col min="4094" max="4094" width="1.7109375" style="344" customWidth="1"/>
    <col min="4095" max="4095" width="8.5703125" style="344" customWidth="1"/>
    <col min="4096" max="4096" width="11.140625" style="344" bestFit="1" customWidth="1"/>
    <col min="4097" max="4097" width="2.42578125" style="344" customWidth="1"/>
    <col min="4098" max="4099" width="8" style="344" customWidth="1"/>
    <col min="4100" max="4100" width="7.7109375" style="344" customWidth="1"/>
    <col min="4101" max="4101" width="8" style="344" customWidth="1"/>
    <col min="4102" max="4102" width="8.42578125" style="344" customWidth="1"/>
    <col min="4103" max="4103" width="8" style="344" bestFit="1" customWidth="1"/>
    <col min="4104" max="4104" width="7.85546875" style="344" bestFit="1" customWidth="1"/>
    <col min="4105" max="4105" width="8" style="344" bestFit="1" customWidth="1"/>
    <col min="4106" max="4106" width="1.7109375" style="344" customWidth="1"/>
    <col min="4107" max="4107" width="8.5703125" style="344" customWidth="1"/>
    <col min="4108" max="4108" width="11" style="344" customWidth="1"/>
    <col min="4109" max="4340" width="9.140625" style="344"/>
    <col min="4341" max="4341" width="19.28515625" style="344" customWidth="1"/>
    <col min="4342" max="4342" width="8.42578125" style="344" bestFit="1" customWidth="1"/>
    <col min="4343" max="4343" width="8.140625" style="344" customWidth="1"/>
    <col min="4344" max="4345" width="8.42578125" style="344" bestFit="1" customWidth="1"/>
    <col min="4346" max="4346" width="8.42578125" style="344" customWidth="1"/>
    <col min="4347" max="4349" width="8.42578125" style="344" bestFit="1" customWidth="1"/>
    <col min="4350" max="4350" width="1.7109375" style="344" customWidth="1"/>
    <col min="4351" max="4351" width="8.5703125" style="344" customWidth="1"/>
    <col min="4352" max="4352" width="11.140625" style="344" bestFit="1" customWidth="1"/>
    <col min="4353" max="4353" width="2.42578125" style="344" customWidth="1"/>
    <col min="4354" max="4355" width="8" style="344" customWidth="1"/>
    <col min="4356" max="4356" width="7.7109375" style="344" customWidth="1"/>
    <col min="4357" max="4357" width="8" style="344" customWidth="1"/>
    <col min="4358" max="4358" width="8.42578125" style="344" customWidth="1"/>
    <col min="4359" max="4359" width="8" style="344" bestFit="1" customWidth="1"/>
    <col min="4360" max="4360" width="7.85546875" style="344" bestFit="1" customWidth="1"/>
    <col min="4361" max="4361" width="8" style="344" bestFit="1" customWidth="1"/>
    <col min="4362" max="4362" width="1.7109375" style="344" customWidth="1"/>
    <col min="4363" max="4363" width="8.5703125" style="344" customWidth="1"/>
    <col min="4364" max="4364" width="11" style="344" customWidth="1"/>
    <col min="4365" max="4596" width="9.140625" style="344"/>
    <col min="4597" max="4597" width="19.28515625" style="344" customWidth="1"/>
    <col min="4598" max="4598" width="8.42578125" style="344" bestFit="1" customWidth="1"/>
    <col min="4599" max="4599" width="8.140625" style="344" customWidth="1"/>
    <col min="4600" max="4601" width="8.42578125" style="344" bestFit="1" customWidth="1"/>
    <col min="4602" max="4602" width="8.42578125" style="344" customWidth="1"/>
    <col min="4603" max="4605" width="8.42578125" style="344" bestFit="1" customWidth="1"/>
    <col min="4606" max="4606" width="1.7109375" style="344" customWidth="1"/>
    <col min="4607" max="4607" width="8.5703125" style="344" customWidth="1"/>
    <col min="4608" max="4608" width="11.140625" style="344" bestFit="1" customWidth="1"/>
    <col min="4609" max="4609" width="2.42578125" style="344" customWidth="1"/>
    <col min="4610" max="4611" width="8" style="344" customWidth="1"/>
    <col min="4612" max="4612" width="7.7109375" style="344" customWidth="1"/>
    <col min="4613" max="4613" width="8" style="344" customWidth="1"/>
    <col min="4614" max="4614" width="8.42578125" style="344" customWidth="1"/>
    <col min="4615" max="4615" width="8" style="344" bestFit="1" customWidth="1"/>
    <col min="4616" max="4616" width="7.85546875" style="344" bestFit="1" customWidth="1"/>
    <col min="4617" max="4617" width="8" style="344" bestFit="1" customWidth="1"/>
    <col min="4618" max="4618" width="1.7109375" style="344" customWidth="1"/>
    <col min="4619" max="4619" width="8.5703125" style="344" customWidth="1"/>
    <col min="4620" max="4620" width="11" style="344" customWidth="1"/>
    <col min="4621" max="4852" width="9.140625" style="344"/>
    <col min="4853" max="4853" width="19.28515625" style="344" customWidth="1"/>
    <col min="4854" max="4854" width="8.42578125" style="344" bestFit="1" customWidth="1"/>
    <col min="4855" max="4855" width="8.140625" style="344" customWidth="1"/>
    <col min="4856" max="4857" width="8.42578125" style="344" bestFit="1" customWidth="1"/>
    <col min="4858" max="4858" width="8.42578125" style="344" customWidth="1"/>
    <col min="4859" max="4861" width="8.42578125" style="344" bestFit="1" customWidth="1"/>
    <col min="4862" max="4862" width="1.7109375" style="344" customWidth="1"/>
    <col min="4863" max="4863" width="8.5703125" style="344" customWidth="1"/>
    <col min="4864" max="4864" width="11.140625" style="344" bestFit="1" customWidth="1"/>
    <col min="4865" max="4865" width="2.42578125" style="344" customWidth="1"/>
    <col min="4866" max="4867" width="8" style="344" customWidth="1"/>
    <col min="4868" max="4868" width="7.7109375" style="344" customWidth="1"/>
    <col min="4869" max="4869" width="8" style="344" customWidth="1"/>
    <col min="4870" max="4870" width="8.42578125" style="344" customWidth="1"/>
    <col min="4871" max="4871" width="8" style="344" bestFit="1" customWidth="1"/>
    <col min="4872" max="4872" width="7.85546875" style="344" bestFit="1" customWidth="1"/>
    <col min="4873" max="4873" width="8" style="344" bestFit="1" customWidth="1"/>
    <col min="4874" max="4874" width="1.7109375" style="344" customWidth="1"/>
    <col min="4875" max="4875" width="8.5703125" style="344" customWidth="1"/>
    <col min="4876" max="4876" width="11" style="344" customWidth="1"/>
    <col min="4877" max="5108" width="9.140625" style="344"/>
    <col min="5109" max="5109" width="19.28515625" style="344" customWidth="1"/>
    <col min="5110" max="5110" width="8.42578125" style="344" bestFit="1" customWidth="1"/>
    <col min="5111" max="5111" width="8.140625" style="344" customWidth="1"/>
    <col min="5112" max="5113" width="8.42578125" style="344" bestFit="1" customWidth="1"/>
    <col min="5114" max="5114" width="8.42578125" style="344" customWidth="1"/>
    <col min="5115" max="5117" width="8.42578125" style="344" bestFit="1" customWidth="1"/>
    <col min="5118" max="5118" width="1.7109375" style="344" customWidth="1"/>
    <col min="5119" max="5119" width="8.5703125" style="344" customWidth="1"/>
    <col min="5120" max="5120" width="11.140625" style="344" bestFit="1" customWidth="1"/>
    <col min="5121" max="5121" width="2.42578125" style="344" customWidth="1"/>
    <col min="5122" max="5123" width="8" style="344" customWidth="1"/>
    <col min="5124" max="5124" width="7.7109375" style="344" customWidth="1"/>
    <col min="5125" max="5125" width="8" style="344" customWidth="1"/>
    <col min="5126" max="5126" width="8.42578125" style="344" customWidth="1"/>
    <col min="5127" max="5127" width="8" style="344" bestFit="1" customWidth="1"/>
    <col min="5128" max="5128" width="7.85546875" style="344" bestFit="1" customWidth="1"/>
    <col min="5129" max="5129" width="8" style="344" bestFit="1" customWidth="1"/>
    <col min="5130" max="5130" width="1.7109375" style="344" customWidth="1"/>
    <col min="5131" max="5131" width="8.5703125" style="344" customWidth="1"/>
    <col min="5132" max="5132" width="11" style="344" customWidth="1"/>
    <col min="5133" max="5364" width="9.140625" style="344"/>
    <col min="5365" max="5365" width="19.28515625" style="344" customWidth="1"/>
    <col min="5366" max="5366" width="8.42578125" style="344" bestFit="1" customWidth="1"/>
    <col min="5367" max="5367" width="8.140625" style="344" customWidth="1"/>
    <col min="5368" max="5369" width="8.42578125" style="344" bestFit="1" customWidth="1"/>
    <col min="5370" max="5370" width="8.42578125" style="344" customWidth="1"/>
    <col min="5371" max="5373" width="8.42578125" style="344" bestFit="1" customWidth="1"/>
    <col min="5374" max="5374" width="1.7109375" style="344" customWidth="1"/>
    <col min="5375" max="5375" width="8.5703125" style="344" customWidth="1"/>
    <col min="5376" max="5376" width="11.140625" style="344" bestFit="1" customWidth="1"/>
    <col min="5377" max="5377" width="2.42578125" style="344" customWidth="1"/>
    <col min="5378" max="5379" width="8" style="344" customWidth="1"/>
    <col min="5380" max="5380" width="7.7109375" style="344" customWidth="1"/>
    <col min="5381" max="5381" width="8" style="344" customWidth="1"/>
    <col min="5382" max="5382" width="8.42578125" style="344" customWidth="1"/>
    <col min="5383" max="5383" width="8" style="344" bestFit="1" customWidth="1"/>
    <col min="5384" max="5384" width="7.85546875" style="344" bestFit="1" customWidth="1"/>
    <col min="5385" max="5385" width="8" style="344" bestFit="1" customWidth="1"/>
    <col min="5386" max="5386" width="1.7109375" style="344" customWidth="1"/>
    <col min="5387" max="5387" width="8.5703125" style="344" customWidth="1"/>
    <col min="5388" max="5388" width="11" style="344" customWidth="1"/>
    <col min="5389" max="5620" width="9.140625" style="344"/>
    <col min="5621" max="5621" width="19.28515625" style="344" customWidth="1"/>
    <col min="5622" max="5622" width="8.42578125" style="344" bestFit="1" customWidth="1"/>
    <col min="5623" max="5623" width="8.140625" style="344" customWidth="1"/>
    <col min="5624" max="5625" width="8.42578125" style="344" bestFit="1" customWidth="1"/>
    <col min="5626" max="5626" width="8.42578125" style="344" customWidth="1"/>
    <col min="5627" max="5629" width="8.42578125" style="344" bestFit="1" customWidth="1"/>
    <col min="5630" max="5630" width="1.7109375" style="344" customWidth="1"/>
    <col min="5631" max="5631" width="8.5703125" style="344" customWidth="1"/>
    <col min="5632" max="5632" width="11.140625" style="344" bestFit="1" customWidth="1"/>
    <col min="5633" max="5633" width="2.42578125" style="344" customWidth="1"/>
    <col min="5634" max="5635" width="8" style="344" customWidth="1"/>
    <col min="5636" max="5636" width="7.7109375" style="344" customWidth="1"/>
    <col min="5637" max="5637" width="8" style="344" customWidth="1"/>
    <col min="5638" max="5638" width="8.42578125" style="344" customWidth="1"/>
    <col min="5639" max="5639" width="8" style="344" bestFit="1" customWidth="1"/>
    <col min="5640" max="5640" width="7.85546875" style="344" bestFit="1" customWidth="1"/>
    <col min="5641" max="5641" width="8" style="344" bestFit="1" customWidth="1"/>
    <col min="5642" max="5642" width="1.7109375" style="344" customWidth="1"/>
    <col min="5643" max="5643" width="8.5703125" style="344" customWidth="1"/>
    <col min="5644" max="5644" width="11" style="344" customWidth="1"/>
    <col min="5645" max="5876" width="9.140625" style="344"/>
    <col min="5877" max="5877" width="19.28515625" style="344" customWidth="1"/>
    <col min="5878" max="5878" width="8.42578125" style="344" bestFit="1" customWidth="1"/>
    <col min="5879" max="5879" width="8.140625" style="344" customWidth="1"/>
    <col min="5880" max="5881" width="8.42578125" style="344" bestFit="1" customWidth="1"/>
    <col min="5882" max="5882" width="8.42578125" style="344" customWidth="1"/>
    <col min="5883" max="5885" width="8.42578125" style="344" bestFit="1" customWidth="1"/>
    <col min="5886" max="5886" width="1.7109375" style="344" customWidth="1"/>
    <col min="5887" max="5887" width="8.5703125" style="344" customWidth="1"/>
    <col min="5888" max="5888" width="11.140625" style="344" bestFit="1" customWidth="1"/>
    <col min="5889" max="5889" width="2.42578125" style="344" customWidth="1"/>
    <col min="5890" max="5891" width="8" style="344" customWidth="1"/>
    <col min="5892" max="5892" width="7.7109375" style="344" customWidth="1"/>
    <col min="5893" max="5893" width="8" style="344" customWidth="1"/>
    <col min="5894" max="5894" width="8.42578125" style="344" customWidth="1"/>
    <col min="5895" max="5895" width="8" style="344" bestFit="1" customWidth="1"/>
    <col min="5896" max="5896" width="7.85546875" style="344" bestFit="1" customWidth="1"/>
    <col min="5897" max="5897" width="8" style="344" bestFit="1" customWidth="1"/>
    <col min="5898" max="5898" width="1.7109375" style="344" customWidth="1"/>
    <col min="5899" max="5899" width="8.5703125" style="344" customWidth="1"/>
    <col min="5900" max="5900" width="11" style="344" customWidth="1"/>
    <col min="5901" max="6132" width="9.140625" style="344"/>
    <col min="6133" max="6133" width="19.28515625" style="344" customWidth="1"/>
    <col min="6134" max="6134" width="8.42578125" style="344" bestFit="1" customWidth="1"/>
    <col min="6135" max="6135" width="8.140625" style="344" customWidth="1"/>
    <col min="6136" max="6137" width="8.42578125" style="344" bestFit="1" customWidth="1"/>
    <col min="6138" max="6138" width="8.42578125" style="344" customWidth="1"/>
    <col min="6139" max="6141" width="8.42578125" style="344" bestFit="1" customWidth="1"/>
    <col min="6142" max="6142" width="1.7109375" style="344" customWidth="1"/>
    <col min="6143" max="6143" width="8.5703125" style="344" customWidth="1"/>
    <col min="6144" max="6144" width="11.140625" style="344" bestFit="1" customWidth="1"/>
    <col min="6145" max="6145" width="2.42578125" style="344" customWidth="1"/>
    <col min="6146" max="6147" width="8" style="344" customWidth="1"/>
    <col min="6148" max="6148" width="7.7109375" style="344" customWidth="1"/>
    <col min="6149" max="6149" width="8" style="344" customWidth="1"/>
    <col min="6150" max="6150" width="8.42578125" style="344" customWidth="1"/>
    <col min="6151" max="6151" width="8" style="344" bestFit="1" customWidth="1"/>
    <col min="6152" max="6152" width="7.85546875" style="344" bestFit="1" customWidth="1"/>
    <col min="6153" max="6153" width="8" style="344" bestFit="1" customWidth="1"/>
    <col min="6154" max="6154" width="1.7109375" style="344" customWidth="1"/>
    <col min="6155" max="6155" width="8.5703125" style="344" customWidth="1"/>
    <col min="6156" max="6156" width="11" style="344" customWidth="1"/>
    <col min="6157" max="6388" width="9.140625" style="344"/>
    <col min="6389" max="6389" width="19.28515625" style="344" customWidth="1"/>
    <col min="6390" max="6390" width="8.42578125" style="344" bestFit="1" customWidth="1"/>
    <col min="6391" max="6391" width="8.140625" style="344" customWidth="1"/>
    <col min="6392" max="6393" width="8.42578125" style="344" bestFit="1" customWidth="1"/>
    <col min="6394" max="6394" width="8.42578125" style="344" customWidth="1"/>
    <col min="6395" max="6397" width="8.42578125" style="344" bestFit="1" customWidth="1"/>
    <col min="6398" max="6398" width="1.7109375" style="344" customWidth="1"/>
    <col min="6399" max="6399" width="8.5703125" style="344" customWidth="1"/>
    <col min="6400" max="6400" width="11.140625" style="344" bestFit="1" customWidth="1"/>
    <col min="6401" max="6401" width="2.42578125" style="344" customWidth="1"/>
    <col min="6402" max="6403" width="8" style="344" customWidth="1"/>
    <col min="6404" max="6404" width="7.7109375" style="344" customWidth="1"/>
    <col min="6405" max="6405" width="8" style="344" customWidth="1"/>
    <col min="6406" max="6406" width="8.42578125" style="344" customWidth="1"/>
    <col min="6407" max="6407" width="8" style="344" bestFit="1" customWidth="1"/>
    <col min="6408" max="6408" width="7.85546875" style="344" bestFit="1" customWidth="1"/>
    <col min="6409" max="6409" width="8" style="344" bestFit="1" customWidth="1"/>
    <col min="6410" max="6410" width="1.7109375" style="344" customWidth="1"/>
    <col min="6411" max="6411" width="8.5703125" style="344" customWidth="1"/>
    <col min="6412" max="6412" width="11" style="344" customWidth="1"/>
    <col min="6413" max="6644" width="9.140625" style="344"/>
    <col min="6645" max="6645" width="19.28515625" style="344" customWidth="1"/>
    <col min="6646" max="6646" width="8.42578125" style="344" bestFit="1" customWidth="1"/>
    <col min="6647" max="6647" width="8.140625" style="344" customWidth="1"/>
    <col min="6648" max="6649" width="8.42578125" style="344" bestFit="1" customWidth="1"/>
    <col min="6650" max="6650" width="8.42578125" style="344" customWidth="1"/>
    <col min="6651" max="6653" width="8.42578125" style="344" bestFit="1" customWidth="1"/>
    <col min="6654" max="6654" width="1.7109375" style="344" customWidth="1"/>
    <col min="6655" max="6655" width="8.5703125" style="344" customWidth="1"/>
    <col min="6656" max="6656" width="11.140625" style="344" bestFit="1" customWidth="1"/>
    <col min="6657" max="6657" width="2.42578125" style="344" customWidth="1"/>
    <col min="6658" max="6659" width="8" style="344" customWidth="1"/>
    <col min="6660" max="6660" width="7.7109375" style="344" customWidth="1"/>
    <col min="6661" max="6661" width="8" style="344" customWidth="1"/>
    <col min="6662" max="6662" width="8.42578125" style="344" customWidth="1"/>
    <col min="6663" max="6663" width="8" style="344" bestFit="1" customWidth="1"/>
    <col min="6664" max="6664" width="7.85546875" style="344" bestFit="1" customWidth="1"/>
    <col min="6665" max="6665" width="8" style="344" bestFit="1" customWidth="1"/>
    <col min="6666" max="6666" width="1.7109375" style="344" customWidth="1"/>
    <col min="6667" max="6667" width="8.5703125" style="344" customWidth="1"/>
    <col min="6668" max="6668" width="11" style="344" customWidth="1"/>
    <col min="6669" max="6900" width="9.140625" style="344"/>
    <col min="6901" max="6901" width="19.28515625" style="344" customWidth="1"/>
    <col min="6902" max="6902" width="8.42578125" style="344" bestFit="1" customWidth="1"/>
    <col min="6903" max="6903" width="8.140625" style="344" customWidth="1"/>
    <col min="6904" max="6905" width="8.42578125" style="344" bestFit="1" customWidth="1"/>
    <col min="6906" max="6906" width="8.42578125" style="344" customWidth="1"/>
    <col min="6907" max="6909" width="8.42578125" style="344" bestFit="1" customWidth="1"/>
    <col min="6910" max="6910" width="1.7109375" style="344" customWidth="1"/>
    <col min="6911" max="6911" width="8.5703125" style="344" customWidth="1"/>
    <col min="6912" max="6912" width="11.140625" style="344" bestFit="1" customWidth="1"/>
    <col min="6913" max="6913" width="2.42578125" style="344" customWidth="1"/>
    <col min="6914" max="6915" width="8" style="344" customWidth="1"/>
    <col min="6916" max="6916" width="7.7109375" style="344" customWidth="1"/>
    <col min="6917" max="6917" width="8" style="344" customWidth="1"/>
    <col min="6918" max="6918" width="8.42578125" style="344" customWidth="1"/>
    <col min="6919" max="6919" width="8" style="344" bestFit="1" customWidth="1"/>
    <col min="6920" max="6920" width="7.85546875" style="344" bestFit="1" customWidth="1"/>
    <col min="6921" max="6921" width="8" style="344" bestFit="1" customWidth="1"/>
    <col min="6922" max="6922" width="1.7109375" style="344" customWidth="1"/>
    <col min="6923" max="6923" width="8.5703125" style="344" customWidth="1"/>
    <col min="6924" max="6924" width="11" style="344" customWidth="1"/>
    <col min="6925" max="7156" width="9.140625" style="344"/>
    <col min="7157" max="7157" width="19.28515625" style="344" customWidth="1"/>
    <col min="7158" max="7158" width="8.42578125" style="344" bestFit="1" customWidth="1"/>
    <col min="7159" max="7159" width="8.140625" style="344" customWidth="1"/>
    <col min="7160" max="7161" width="8.42578125" style="344" bestFit="1" customWidth="1"/>
    <col min="7162" max="7162" width="8.42578125" style="344" customWidth="1"/>
    <col min="7163" max="7165" width="8.42578125" style="344" bestFit="1" customWidth="1"/>
    <col min="7166" max="7166" width="1.7109375" style="344" customWidth="1"/>
    <col min="7167" max="7167" width="8.5703125" style="344" customWidth="1"/>
    <col min="7168" max="7168" width="11.140625" style="344" bestFit="1" customWidth="1"/>
    <col min="7169" max="7169" width="2.42578125" style="344" customWidth="1"/>
    <col min="7170" max="7171" width="8" style="344" customWidth="1"/>
    <col min="7172" max="7172" width="7.7109375" style="344" customWidth="1"/>
    <col min="7173" max="7173" width="8" style="344" customWidth="1"/>
    <col min="7174" max="7174" width="8.42578125" style="344" customWidth="1"/>
    <col min="7175" max="7175" width="8" style="344" bestFit="1" customWidth="1"/>
    <col min="7176" max="7176" width="7.85546875" style="344" bestFit="1" customWidth="1"/>
    <col min="7177" max="7177" width="8" style="344" bestFit="1" customWidth="1"/>
    <col min="7178" max="7178" width="1.7109375" style="344" customWidth="1"/>
    <col min="7179" max="7179" width="8.5703125" style="344" customWidth="1"/>
    <col min="7180" max="7180" width="11" style="344" customWidth="1"/>
    <col min="7181" max="7412" width="9.140625" style="344"/>
    <col min="7413" max="7413" width="19.28515625" style="344" customWidth="1"/>
    <col min="7414" max="7414" width="8.42578125" style="344" bestFit="1" customWidth="1"/>
    <col min="7415" max="7415" width="8.140625" style="344" customWidth="1"/>
    <col min="7416" max="7417" width="8.42578125" style="344" bestFit="1" customWidth="1"/>
    <col min="7418" max="7418" width="8.42578125" style="344" customWidth="1"/>
    <col min="7419" max="7421" width="8.42578125" style="344" bestFit="1" customWidth="1"/>
    <col min="7422" max="7422" width="1.7109375" style="344" customWidth="1"/>
    <col min="7423" max="7423" width="8.5703125" style="344" customWidth="1"/>
    <col min="7424" max="7424" width="11.140625" style="344" bestFit="1" customWidth="1"/>
    <col min="7425" max="7425" width="2.42578125" style="344" customWidth="1"/>
    <col min="7426" max="7427" width="8" style="344" customWidth="1"/>
    <col min="7428" max="7428" width="7.7109375" style="344" customWidth="1"/>
    <col min="7429" max="7429" width="8" style="344" customWidth="1"/>
    <col min="7430" max="7430" width="8.42578125" style="344" customWidth="1"/>
    <col min="7431" max="7431" width="8" style="344" bestFit="1" customWidth="1"/>
    <col min="7432" max="7432" width="7.85546875" style="344" bestFit="1" customWidth="1"/>
    <col min="7433" max="7433" width="8" style="344" bestFit="1" customWidth="1"/>
    <col min="7434" max="7434" width="1.7109375" style="344" customWidth="1"/>
    <col min="7435" max="7435" width="8.5703125" style="344" customWidth="1"/>
    <col min="7436" max="7436" width="11" style="344" customWidth="1"/>
    <col min="7437" max="7668" width="9.140625" style="344"/>
    <col min="7669" max="7669" width="19.28515625" style="344" customWidth="1"/>
    <col min="7670" max="7670" width="8.42578125" style="344" bestFit="1" customWidth="1"/>
    <col min="7671" max="7671" width="8.140625" style="344" customWidth="1"/>
    <col min="7672" max="7673" width="8.42578125" style="344" bestFit="1" customWidth="1"/>
    <col min="7674" max="7674" width="8.42578125" style="344" customWidth="1"/>
    <col min="7675" max="7677" width="8.42578125" style="344" bestFit="1" customWidth="1"/>
    <col min="7678" max="7678" width="1.7109375" style="344" customWidth="1"/>
    <col min="7679" max="7679" width="8.5703125" style="344" customWidth="1"/>
    <col min="7680" max="7680" width="11.140625" style="344" bestFit="1" customWidth="1"/>
    <col min="7681" max="7681" width="2.42578125" style="344" customWidth="1"/>
    <col min="7682" max="7683" width="8" style="344" customWidth="1"/>
    <col min="7684" max="7684" width="7.7109375" style="344" customWidth="1"/>
    <col min="7685" max="7685" width="8" style="344" customWidth="1"/>
    <col min="7686" max="7686" width="8.42578125" style="344" customWidth="1"/>
    <col min="7687" max="7687" width="8" style="344" bestFit="1" customWidth="1"/>
    <col min="7688" max="7688" width="7.85546875" style="344" bestFit="1" customWidth="1"/>
    <col min="7689" max="7689" width="8" style="344" bestFit="1" customWidth="1"/>
    <col min="7690" max="7690" width="1.7109375" style="344" customWidth="1"/>
    <col min="7691" max="7691" width="8.5703125" style="344" customWidth="1"/>
    <col min="7692" max="7692" width="11" style="344" customWidth="1"/>
    <col min="7693" max="7924" width="9.140625" style="344"/>
    <col min="7925" max="7925" width="19.28515625" style="344" customWidth="1"/>
    <col min="7926" max="7926" width="8.42578125" style="344" bestFit="1" customWidth="1"/>
    <col min="7927" max="7927" width="8.140625" style="344" customWidth="1"/>
    <col min="7928" max="7929" width="8.42578125" style="344" bestFit="1" customWidth="1"/>
    <col min="7930" max="7930" width="8.42578125" style="344" customWidth="1"/>
    <col min="7931" max="7933" width="8.42578125" style="344" bestFit="1" customWidth="1"/>
    <col min="7934" max="7934" width="1.7109375" style="344" customWidth="1"/>
    <col min="7935" max="7935" width="8.5703125" style="344" customWidth="1"/>
    <col min="7936" max="7936" width="11.140625" style="344" bestFit="1" customWidth="1"/>
    <col min="7937" max="7937" width="2.42578125" style="344" customWidth="1"/>
    <col min="7938" max="7939" width="8" style="344" customWidth="1"/>
    <col min="7940" max="7940" width="7.7109375" style="344" customWidth="1"/>
    <col min="7941" max="7941" width="8" style="344" customWidth="1"/>
    <col min="7942" max="7942" width="8.42578125" style="344" customWidth="1"/>
    <col min="7943" max="7943" width="8" style="344" bestFit="1" customWidth="1"/>
    <col min="7944" max="7944" width="7.85546875" style="344" bestFit="1" customWidth="1"/>
    <col min="7945" max="7945" width="8" style="344" bestFit="1" customWidth="1"/>
    <col min="7946" max="7946" width="1.7109375" style="344" customWidth="1"/>
    <col min="7947" max="7947" width="8.5703125" style="344" customWidth="1"/>
    <col min="7948" max="7948" width="11" style="344" customWidth="1"/>
    <col min="7949" max="8180" width="9.140625" style="344"/>
    <col min="8181" max="8181" width="19.28515625" style="344" customWidth="1"/>
    <col min="8182" max="8182" width="8.42578125" style="344" bestFit="1" customWidth="1"/>
    <col min="8183" max="8183" width="8.140625" style="344" customWidth="1"/>
    <col min="8184" max="8185" width="8.42578125" style="344" bestFit="1" customWidth="1"/>
    <col min="8186" max="8186" width="8.42578125" style="344" customWidth="1"/>
    <col min="8187" max="8189" width="8.42578125" style="344" bestFit="1" customWidth="1"/>
    <col min="8190" max="8190" width="1.7109375" style="344" customWidth="1"/>
    <col min="8191" max="8191" width="8.5703125" style="344" customWidth="1"/>
    <col min="8192" max="8192" width="11.140625" style="344" bestFit="1" customWidth="1"/>
    <col min="8193" max="8193" width="2.42578125" style="344" customWidth="1"/>
    <col min="8194" max="8195" width="8" style="344" customWidth="1"/>
    <col min="8196" max="8196" width="7.7109375" style="344" customWidth="1"/>
    <col min="8197" max="8197" width="8" style="344" customWidth="1"/>
    <col min="8198" max="8198" width="8.42578125" style="344" customWidth="1"/>
    <col min="8199" max="8199" width="8" style="344" bestFit="1" customWidth="1"/>
    <col min="8200" max="8200" width="7.85546875" style="344" bestFit="1" customWidth="1"/>
    <col min="8201" max="8201" width="8" style="344" bestFit="1" customWidth="1"/>
    <col min="8202" max="8202" width="1.7109375" style="344" customWidth="1"/>
    <col min="8203" max="8203" width="8.5703125" style="344" customWidth="1"/>
    <col min="8204" max="8204" width="11" style="344" customWidth="1"/>
    <col min="8205" max="8436" width="9.140625" style="344"/>
    <col min="8437" max="8437" width="19.28515625" style="344" customWidth="1"/>
    <col min="8438" max="8438" width="8.42578125" style="344" bestFit="1" customWidth="1"/>
    <col min="8439" max="8439" width="8.140625" style="344" customWidth="1"/>
    <col min="8440" max="8441" width="8.42578125" style="344" bestFit="1" customWidth="1"/>
    <col min="8442" max="8442" width="8.42578125" style="344" customWidth="1"/>
    <col min="8443" max="8445" width="8.42578125" style="344" bestFit="1" customWidth="1"/>
    <col min="8446" max="8446" width="1.7109375" style="344" customWidth="1"/>
    <col min="8447" max="8447" width="8.5703125" style="344" customWidth="1"/>
    <col min="8448" max="8448" width="11.140625" style="344" bestFit="1" customWidth="1"/>
    <col min="8449" max="8449" width="2.42578125" style="344" customWidth="1"/>
    <col min="8450" max="8451" width="8" style="344" customWidth="1"/>
    <col min="8452" max="8452" width="7.7109375" style="344" customWidth="1"/>
    <col min="8453" max="8453" width="8" style="344" customWidth="1"/>
    <col min="8454" max="8454" width="8.42578125" style="344" customWidth="1"/>
    <col min="8455" max="8455" width="8" style="344" bestFit="1" customWidth="1"/>
    <col min="8456" max="8456" width="7.85546875" style="344" bestFit="1" customWidth="1"/>
    <col min="8457" max="8457" width="8" style="344" bestFit="1" customWidth="1"/>
    <col min="8458" max="8458" width="1.7109375" style="344" customWidth="1"/>
    <col min="8459" max="8459" width="8.5703125" style="344" customWidth="1"/>
    <col min="8460" max="8460" width="11" style="344" customWidth="1"/>
    <col min="8461" max="8692" width="9.140625" style="344"/>
    <col min="8693" max="8693" width="19.28515625" style="344" customWidth="1"/>
    <col min="8694" max="8694" width="8.42578125" style="344" bestFit="1" customWidth="1"/>
    <col min="8695" max="8695" width="8.140625" style="344" customWidth="1"/>
    <col min="8696" max="8697" width="8.42578125" style="344" bestFit="1" customWidth="1"/>
    <col min="8698" max="8698" width="8.42578125" style="344" customWidth="1"/>
    <col min="8699" max="8701" width="8.42578125" style="344" bestFit="1" customWidth="1"/>
    <col min="8702" max="8702" width="1.7109375" style="344" customWidth="1"/>
    <col min="8703" max="8703" width="8.5703125" style="344" customWidth="1"/>
    <col min="8704" max="8704" width="11.140625" style="344" bestFit="1" customWidth="1"/>
    <col min="8705" max="8705" width="2.42578125" style="344" customWidth="1"/>
    <col min="8706" max="8707" width="8" style="344" customWidth="1"/>
    <col min="8708" max="8708" width="7.7109375" style="344" customWidth="1"/>
    <col min="8709" max="8709" width="8" style="344" customWidth="1"/>
    <col min="8710" max="8710" width="8.42578125" style="344" customWidth="1"/>
    <col min="8711" max="8711" width="8" style="344" bestFit="1" customWidth="1"/>
    <col min="8712" max="8712" width="7.85546875" style="344" bestFit="1" customWidth="1"/>
    <col min="8713" max="8713" width="8" style="344" bestFit="1" customWidth="1"/>
    <col min="8714" max="8714" width="1.7109375" style="344" customWidth="1"/>
    <col min="8715" max="8715" width="8.5703125" style="344" customWidth="1"/>
    <col min="8716" max="8716" width="11" style="344" customWidth="1"/>
    <col min="8717" max="8948" width="9.140625" style="344"/>
    <col min="8949" max="8949" width="19.28515625" style="344" customWidth="1"/>
    <col min="8950" max="8950" width="8.42578125" style="344" bestFit="1" customWidth="1"/>
    <col min="8951" max="8951" width="8.140625" style="344" customWidth="1"/>
    <col min="8952" max="8953" width="8.42578125" style="344" bestFit="1" customWidth="1"/>
    <col min="8954" max="8954" width="8.42578125" style="344" customWidth="1"/>
    <col min="8955" max="8957" width="8.42578125" style="344" bestFit="1" customWidth="1"/>
    <col min="8958" max="8958" width="1.7109375" style="344" customWidth="1"/>
    <col min="8959" max="8959" width="8.5703125" style="344" customWidth="1"/>
    <col min="8960" max="8960" width="11.140625" style="344" bestFit="1" customWidth="1"/>
    <col min="8961" max="8961" width="2.42578125" style="344" customWidth="1"/>
    <col min="8962" max="8963" width="8" style="344" customWidth="1"/>
    <col min="8964" max="8964" width="7.7109375" style="344" customWidth="1"/>
    <col min="8965" max="8965" width="8" style="344" customWidth="1"/>
    <col min="8966" max="8966" width="8.42578125" style="344" customWidth="1"/>
    <col min="8967" max="8967" width="8" style="344" bestFit="1" customWidth="1"/>
    <col min="8968" max="8968" width="7.85546875" style="344" bestFit="1" customWidth="1"/>
    <col min="8969" max="8969" width="8" style="344" bestFit="1" customWidth="1"/>
    <col min="8970" max="8970" width="1.7109375" style="344" customWidth="1"/>
    <col min="8971" max="8971" width="8.5703125" style="344" customWidth="1"/>
    <col min="8972" max="8972" width="11" style="344" customWidth="1"/>
    <col min="8973" max="9204" width="9.140625" style="344"/>
    <col min="9205" max="9205" width="19.28515625" style="344" customWidth="1"/>
    <col min="9206" max="9206" width="8.42578125" style="344" bestFit="1" customWidth="1"/>
    <col min="9207" max="9207" width="8.140625" style="344" customWidth="1"/>
    <col min="9208" max="9209" width="8.42578125" style="344" bestFit="1" customWidth="1"/>
    <col min="9210" max="9210" width="8.42578125" style="344" customWidth="1"/>
    <col min="9211" max="9213" width="8.42578125" style="344" bestFit="1" customWidth="1"/>
    <col min="9214" max="9214" width="1.7109375" style="344" customWidth="1"/>
    <col min="9215" max="9215" width="8.5703125" style="344" customWidth="1"/>
    <col min="9216" max="9216" width="11.140625" style="344" bestFit="1" customWidth="1"/>
    <col min="9217" max="9217" width="2.42578125" style="344" customWidth="1"/>
    <col min="9218" max="9219" width="8" style="344" customWidth="1"/>
    <col min="9220" max="9220" width="7.7109375" style="344" customWidth="1"/>
    <col min="9221" max="9221" width="8" style="344" customWidth="1"/>
    <col min="9222" max="9222" width="8.42578125" style="344" customWidth="1"/>
    <col min="9223" max="9223" width="8" style="344" bestFit="1" customWidth="1"/>
    <col min="9224" max="9224" width="7.85546875" style="344" bestFit="1" customWidth="1"/>
    <col min="9225" max="9225" width="8" style="344" bestFit="1" customWidth="1"/>
    <col min="9226" max="9226" width="1.7109375" style="344" customWidth="1"/>
    <col min="9227" max="9227" width="8.5703125" style="344" customWidth="1"/>
    <col min="9228" max="9228" width="11" style="344" customWidth="1"/>
    <col min="9229" max="9460" width="9.140625" style="344"/>
    <col min="9461" max="9461" width="19.28515625" style="344" customWidth="1"/>
    <col min="9462" max="9462" width="8.42578125" style="344" bestFit="1" customWidth="1"/>
    <col min="9463" max="9463" width="8.140625" style="344" customWidth="1"/>
    <col min="9464" max="9465" width="8.42578125" style="344" bestFit="1" customWidth="1"/>
    <col min="9466" max="9466" width="8.42578125" style="344" customWidth="1"/>
    <col min="9467" max="9469" width="8.42578125" style="344" bestFit="1" customWidth="1"/>
    <col min="9470" max="9470" width="1.7109375" style="344" customWidth="1"/>
    <col min="9471" max="9471" width="8.5703125" style="344" customWidth="1"/>
    <col min="9472" max="9472" width="11.140625" style="344" bestFit="1" customWidth="1"/>
    <col min="9473" max="9473" width="2.42578125" style="344" customWidth="1"/>
    <col min="9474" max="9475" width="8" style="344" customWidth="1"/>
    <col min="9476" max="9476" width="7.7109375" style="344" customWidth="1"/>
    <col min="9477" max="9477" width="8" style="344" customWidth="1"/>
    <col min="9478" max="9478" width="8.42578125" style="344" customWidth="1"/>
    <col min="9479" max="9479" width="8" style="344" bestFit="1" customWidth="1"/>
    <col min="9480" max="9480" width="7.85546875" style="344" bestFit="1" customWidth="1"/>
    <col min="9481" max="9481" width="8" style="344" bestFit="1" customWidth="1"/>
    <col min="9482" max="9482" width="1.7109375" style="344" customWidth="1"/>
    <col min="9483" max="9483" width="8.5703125" style="344" customWidth="1"/>
    <col min="9484" max="9484" width="11" style="344" customWidth="1"/>
    <col min="9485" max="9716" width="9.140625" style="344"/>
    <col min="9717" max="9717" width="19.28515625" style="344" customWidth="1"/>
    <col min="9718" max="9718" width="8.42578125" style="344" bestFit="1" customWidth="1"/>
    <col min="9719" max="9719" width="8.140625" style="344" customWidth="1"/>
    <col min="9720" max="9721" width="8.42578125" style="344" bestFit="1" customWidth="1"/>
    <col min="9722" max="9722" width="8.42578125" style="344" customWidth="1"/>
    <col min="9723" max="9725" width="8.42578125" style="344" bestFit="1" customWidth="1"/>
    <col min="9726" max="9726" width="1.7109375" style="344" customWidth="1"/>
    <col min="9727" max="9727" width="8.5703125" style="344" customWidth="1"/>
    <col min="9728" max="9728" width="11.140625" style="344" bestFit="1" customWidth="1"/>
    <col min="9729" max="9729" width="2.42578125" style="344" customWidth="1"/>
    <col min="9730" max="9731" width="8" style="344" customWidth="1"/>
    <col min="9732" max="9732" width="7.7109375" style="344" customWidth="1"/>
    <col min="9733" max="9733" width="8" style="344" customWidth="1"/>
    <col min="9734" max="9734" width="8.42578125" style="344" customWidth="1"/>
    <col min="9735" max="9735" width="8" style="344" bestFit="1" customWidth="1"/>
    <col min="9736" max="9736" width="7.85546875" style="344" bestFit="1" customWidth="1"/>
    <col min="9737" max="9737" width="8" style="344" bestFit="1" customWidth="1"/>
    <col min="9738" max="9738" width="1.7109375" style="344" customWidth="1"/>
    <col min="9739" max="9739" width="8.5703125" style="344" customWidth="1"/>
    <col min="9740" max="9740" width="11" style="344" customWidth="1"/>
    <col min="9741" max="9972" width="9.140625" style="344"/>
    <col min="9973" max="9973" width="19.28515625" style="344" customWidth="1"/>
    <col min="9974" max="9974" width="8.42578125" style="344" bestFit="1" customWidth="1"/>
    <col min="9975" max="9975" width="8.140625" style="344" customWidth="1"/>
    <col min="9976" max="9977" width="8.42578125" style="344" bestFit="1" customWidth="1"/>
    <col min="9978" max="9978" width="8.42578125" style="344" customWidth="1"/>
    <col min="9979" max="9981" width="8.42578125" style="344" bestFit="1" customWidth="1"/>
    <col min="9982" max="9982" width="1.7109375" style="344" customWidth="1"/>
    <col min="9983" max="9983" width="8.5703125" style="344" customWidth="1"/>
    <col min="9984" max="9984" width="11.140625" style="344" bestFit="1" customWidth="1"/>
    <col min="9985" max="9985" width="2.42578125" style="344" customWidth="1"/>
    <col min="9986" max="9987" width="8" style="344" customWidth="1"/>
    <col min="9988" max="9988" width="7.7109375" style="344" customWidth="1"/>
    <col min="9989" max="9989" width="8" style="344" customWidth="1"/>
    <col min="9990" max="9990" width="8.42578125" style="344" customWidth="1"/>
    <col min="9991" max="9991" width="8" style="344" bestFit="1" customWidth="1"/>
    <col min="9992" max="9992" width="7.85546875" style="344" bestFit="1" customWidth="1"/>
    <col min="9993" max="9993" width="8" style="344" bestFit="1" customWidth="1"/>
    <col min="9994" max="9994" width="1.7109375" style="344" customWidth="1"/>
    <col min="9995" max="9995" width="8.5703125" style="344" customWidth="1"/>
    <col min="9996" max="9996" width="11" style="344" customWidth="1"/>
    <col min="9997" max="10228" width="9.140625" style="344"/>
    <col min="10229" max="10229" width="19.28515625" style="344" customWidth="1"/>
    <col min="10230" max="10230" width="8.42578125" style="344" bestFit="1" customWidth="1"/>
    <col min="10231" max="10231" width="8.140625" style="344" customWidth="1"/>
    <col min="10232" max="10233" width="8.42578125" style="344" bestFit="1" customWidth="1"/>
    <col min="10234" max="10234" width="8.42578125" style="344" customWidth="1"/>
    <col min="10235" max="10237" width="8.42578125" style="344" bestFit="1" customWidth="1"/>
    <col min="10238" max="10238" width="1.7109375" style="344" customWidth="1"/>
    <col min="10239" max="10239" width="8.5703125" style="344" customWidth="1"/>
    <col min="10240" max="10240" width="11.140625" style="344" bestFit="1" customWidth="1"/>
    <col min="10241" max="10241" width="2.42578125" style="344" customWidth="1"/>
    <col min="10242" max="10243" width="8" style="344" customWidth="1"/>
    <col min="10244" max="10244" width="7.7109375" style="344" customWidth="1"/>
    <col min="10245" max="10245" width="8" style="344" customWidth="1"/>
    <col min="10246" max="10246" width="8.42578125" style="344" customWidth="1"/>
    <col min="10247" max="10247" width="8" style="344" bestFit="1" customWidth="1"/>
    <col min="10248" max="10248" width="7.85546875" style="344" bestFit="1" customWidth="1"/>
    <col min="10249" max="10249" width="8" style="344" bestFit="1" customWidth="1"/>
    <col min="10250" max="10250" width="1.7109375" style="344" customWidth="1"/>
    <col min="10251" max="10251" width="8.5703125" style="344" customWidth="1"/>
    <col min="10252" max="10252" width="11" style="344" customWidth="1"/>
    <col min="10253" max="10484" width="9.140625" style="344"/>
    <col min="10485" max="10485" width="19.28515625" style="344" customWidth="1"/>
    <col min="10486" max="10486" width="8.42578125" style="344" bestFit="1" customWidth="1"/>
    <col min="10487" max="10487" width="8.140625" style="344" customWidth="1"/>
    <col min="10488" max="10489" width="8.42578125" style="344" bestFit="1" customWidth="1"/>
    <col min="10490" max="10490" width="8.42578125" style="344" customWidth="1"/>
    <col min="10491" max="10493" width="8.42578125" style="344" bestFit="1" customWidth="1"/>
    <col min="10494" max="10494" width="1.7109375" style="344" customWidth="1"/>
    <col min="10495" max="10495" width="8.5703125" style="344" customWidth="1"/>
    <col min="10496" max="10496" width="11.140625" style="344" bestFit="1" customWidth="1"/>
    <col min="10497" max="10497" width="2.42578125" style="344" customWidth="1"/>
    <col min="10498" max="10499" width="8" style="344" customWidth="1"/>
    <col min="10500" max="10500" width="7.7109375" style="344" customWidth="1"/>
    <col min="10501" max="10501" width="8" style="344" customWidth="1"/>
    <col min="10502" max="10502" width="8.42578125" style="344" customWidth="1"/>
    <col min="10503" max="10503" width="8" style="344" bestFit="1" customWidth="1"/>
    <col min="10504" max="10504" width="7.85546875" style="344" bestFit="1" customWidth="1"/>
    <col min="10505" max="10505" width="8" style="344" bestFit="1" customWidth="1"/>
    <col min="10506" max="10506" width="1.7109375" style="344" customWidth="1"/>
    <col min="10507" max="10507" width="8.5703125" style="344" customWidth="1"/>
    <col min="10508" max="10508" width="11" style="344" customWidth="1"/>
    <col min="10509" max="10740" width="9.140625" style="344"/>
    <col min="10741" max="10741" width="19.28515625" style="344" customWidth="1"/>
    <col min="10742" max="10742" width="8.42578125" style="344" bestFit="1" customWidth="1"/>
    <col min="10743" max="10743" width="8.140625" style="344" customWidth="1"/>
    <col min="10744" max="10745" width="8.42578125" style="344" bestFit="1" customWidth="1"/>
    <col min="10746" max="10746" width="8.42578125" style="344" customWidth="1"/>
    <col min="10747" max="10749" width="8.42578125" style="344" bestFit="1" customWidth="1"/>
    <col min="10750" max="10750" width="1.7109375" style="344" customWidth="1"/>
    <col min="10751" max="10751" width="8.5703125" style="344" customWidth="1"/>
    <col min="10752" max="10752" width="11.140625" style="344" bestFit="1" customWidth="1"/>
    <col min="10753" max="10753" width="2.42578125" style="344" customWidth="1"/>
    <col min="10754" max="10755" width="8" style="344" customWidth="1"/>
    <col min="10756" max="10756" width="7.7109375" style="344" customWidth="1"/>
    <col min="10757" max="10757" width="8" style="344" customWidth="1"/>
    <col min="10758" max="10758" width="8.42578125" style="344" customWidth="1"/>
    <col min="10759" max="10759" width="8" style="344" bestFit="1" customWidth="1"/>
    <col min="10760" max="10760" width="7.85546875" style="344" bestFit="1" customWidth="1"/>
    <col min="10761" max="10761" width="8" style="344" bestFit="1" customWidth="1"/>
    <col min="10762" max="10762" width="1.7109375" style="344" customWidth="1"/>
    <col min="10763" max="10763" width="8.5703125" style="344" customWidth="1"/>
    <col min="10764" max="10764" width="11" style="344" customWidth="1"/>
    <col min="10765" max="10996" width="9.140625" style="344"/>
    <col min="10997" max="10997" width="19.28515625" style="344" customWidth="1"/>
    <col min="10998" max="10998" width="8.42578125" style="344" bestFit="1" customWidth="1"/>
    <col min="10999" max="10999" width="8.140625" style="344" customWidth="1"/>
    <col min="11000" max="11001" width="8.42578125" style="344" bestFit="1" customWidth="1"/>
    <col min="11002" max="11002" width="8.42578125" style="344" customWidth="1"/>
    <col min="11003" max="11005" width="8.42578125" style="344" bestFit="1" customWidth="1"/>
    <col min="11006" max="11006" width="1.7109375" style="344" customWidth="1"/>
    <col min="11007" max="11007" width="8.5703125" style="344" customWidth="1"/>
    <col min="11008" max="11008" width="11.140625" style="344" bestFit="1" customWidth="1"/>
    <col min="11009" max="11009" width="2.42578125" style="344" customWidth="1"/>
    <col min="11010" max="11011" width="8" style="344" customWidth="1"/>
    <col min="11012" max="11012" width="7.7109375" style="344" customWidth="1"/>
    <col min="11013" max="11013" width="8" style="344" customWidth="1"/>
    <col min="11014" max="11014" width="8.42578125" style="344" customWidth="1"/>
    <col min="11015" max="11015" width="8" style="344" bestFit="1" customWidth="1"/>
    <col min="11016" max="11016" width="7.85546875" style="344" bestFit="1" customWidth="1"/>
    <col min="11017" max="11017" width="8" style="344" bestFit="1" customWidth="1"/>
    <col min="11018" max="11018" width="1.7109375" style="344" customWidth="1"/>
    <col min="11019" max="11019" width="8.5703125" style="344" customWidth="1"/>
    <col min="11020" max="11020" width="11" style="344" customWidth="1"/>
    <col min="11021" max="11252" width="9.140625" style="344"/>
    <col min="11253" max="11253" width="19.28515625" style="344" customWidth="1"/>
    <col min="11254" max="11254" width="8.42578125" style="344" bestFit="1" customWidth="1"/>
    <col min="11255" max="11255" width="8.140625" style="344" customWidth="1"/>
    <col min="11256" max="11257" width="8.42578125" style="344" bestFit="1" customWidth="1"/>
    <col min="11258" max="11258" width="8.42578125" style="344" customWidth="1"/>
    <col min="11259" max="11261" width="8.42578125" style="344" bestFit="1" customWidth="1"/>
    <col min="11262" max="11262" width="1.7109375" style="344" customWidth="1"/>
    <col min="11263" max="11263" width="8.5703125" style="344" customWidth="1"/>
    <col min="11264" max="11264" width="11.140625" style="344" bestFit="1" customWidth="1"/>
    <col min="11265" max="11265" width="2.42578125" style="344" customWidth="1"/>
    <col min="11266" max="11267" width="8" style="344" customWidth="1"/>
    <col min="11268" max="11268" width="7.7109375" style="344" customWidth="1"/>
    <col min="11269" max="11269" width="8" style="344" customWidth="1"/>
    <col min="11270" max="11270" width="8.42578125" style="344" customWidth="1"/>
    <col min="11271" max="11271" width="8" style="344" bestFit="1" customWidth="1"/>
    <col min="11272" max="11272" width="7.85546875" style="344" bestFit="1" customWidth="1"/>
    <col min="11273" max="11273" width="8" style="344" bestFit="1" customWidth="1"/>
    <col min="11274" max="11274" width="1.7109375" style="344" customWidth="1"/>
    <col min="11275" max="11275" width="8.5703125" style="344" customWidth="1"/>
    <col min="11276" max="11276" width="11" style="344" customWidth="1"/>
    <col min="11277" max="11508" width="9.140625" style="344"/>
    <col min="11509" max="11509" width="19.28515625" style="344" customWidth="1"/>
    <col min="11510" max="11510" width="8.42578125" style="344" bestFit="1" customWidth="1"/>
    <col min="11511" max="11511" width="8.140625" style="344" customWidth="1"/>
    <col min="11512" max="11513" width="8.42578125" style="344" bestFit="1" customWidth="1"/>
    <col min="11514" max="11514" width="8.42578125" style="344" customWidth="1"/>
    <col min="11515" max="11517" width="8.42578125" style="344" bestFit="1" customWidth="1"/>
    <col min="11518" max="11518" width="1.7109375" style="344" customWidth="1"/>
    <col min="11519" max="11519" width="8.5703125" style="344" customWidth="1"/>
    <col min="11520" max="11520" width="11.140625" style="344" bestFit="1" customWidth="1"/>
    <col min="11521" max="11521" width="2.42578125" style="344" customWidth="1"/>
    <col min="11522" max="11523" width="8" style="344" customWidth="1"/>
    <col min="11524" max="11524" width="7.7109375" style="344" customWidth="1"/>
    <col min="11525" max="11525" width="8" style="344" customWidth="1"/>
    <col min="11526" max="11526" width="8.42578125" style="344" customWidth="1"/>
    <col min="11527" max="11527" width="8" style="344" bestFit="1" customWidth="1"/>
    <col min="11528" max="11528" width="7.85546875" style="344" bestFit="1" customWidth="1"/>
    <col min="11529" max="11529" width="8" style="344" bestFit="1" customWidth="1"/>
    <col min="11530" max="11530" width="1.7109375" style="344" customWidth="1"/>
    <col min="11531" max="11531" width="8.5703125" style="344" customWidth="1"/>
    <col min="11532" max="11532" width="11" style="344" customWidth="1"/>
    <col min="11533" max="11764" width="9.140625" style="344"/>
    <col min="11765" max="11765" width="19.28515625" style="344" customWidth="1"/>
    <col min="11766" max="11766" width="8.42578125" style="344" bestFit="1" customWidth="1"/>
    <col min="11767" max="11767" width="8.140625" style="344" customWidth="1"/>
    <col min="11768" max="11769" width="8.42578125" style="344" bestFit="1" customWidth="1"/>
    <col min="11770" max="11770" width="8.42578125" style="344" customWidth="1"/>
    <col min="11771" max="11773" width="8.42578125" style="344" bestFit="1" customWidth="1"/>
    <col min="11774" max="11774" width="1.7109375" style="344" customWidth="1"/>
    <col min="11775" max="11775" width="8.5703125" style="344" customWidth="1"/>
    <col min="11776" max="11776" width="11.140625" style="344" bestFit="1" customWidth="1"/>
    <col min="11777" max="11777" width="2.42578125" style="344" customWidth="1"/>
    <col min="11778" max="11779" width="8" style="344" customWidth="1"/>
    <col min="11780" max="11780" width="7.7109375" style="344" customWidth="1"/>
    <col min="11781" max="11781" width="8" style="344" customWidth="1"/>
    <col min="11782" max="11782" width="8.42578125" style="344" customWidth="1"/>
    <col min="11783" max="11783" width="8" style="344" bestFit="1" customWidth="1"/>
    <col min="11784" max="11784" width="7.85546875" style="344" bestFit="1" customWidth="1"/>
    <col min="11785" max="11785" width="8" style="344" bestFit="1" customWidth="1"/>
    <col min="11786" max="11786" width="1.7109375" style="344" customWidth="1"/>
    <col min="11787" max="11787" width="8.5703125" style="344" customWidth="1"/>
    <col min="11788" max="11788" width="11" style="344" customWidth="1"/>
    <col min="11789" max="12020" width="9.140625" style="344"/>
    <col min="12021" max="12021" width="19.28515625" style="344" customWidth="1"/>
    <col min="12022" max="12022" width="8.42578125" style="344" bestFit="1" customWidth="1"/>
    <col min="12023" max="12023" width="8.140625" style="344" customWidth="1"/>
    <col min="12024" max="12025" width="8.42578125" style="344" bestFit="1" customWidth="1"/>
    <col min="12026" max="12026" width="8.42578125" style="344" customWidth="1"/>
    <col min="12027" max="12029" width="8.42578125" style="344" bestFit="1" customWidth="1"/>
    <col min="12030" max="12030" width="1.7109375" style="344" customWidth="1"/>
    <col min="12031" max="12031" width="8.5703125" style="344" customWidth="1"/>
    <col min="12032" max="12032" width="11.140625" style="344" bestFit="1" customWidth="1"/>
    <col min="12033" max="12033" width="2.42578125" style="344" customWidth="1"/>
    <col min="12034" max="12035" width="8" style="344" customWidth="1"/>
    <col min="12036" max="12036" width="7.7109375" style="344" customWidth="1"/>
    <col min="12037" max="12037" width="8" style="344" customWidth="1"/>
    <col min="12038" max="12038" width="8.42578125" style="344" customWidth="1"/>
    <col min="12039" max="12039" width="8" style="344" bestFit="1" customWidth="1"/>
    <col min="12040" max="12040" width="7.85546875" style="344" bestFit="1" customWidth="1"/>
    <col min="12041" max="12041" width="8" style="344" bestFit="1" customWidth="1"/>
    <col min="12042" max="12042" width="1.7109375" style="344" customWidth="1"/>
    <col min="12043" max="12043" width="8.5703125" style="344" customWidth="1"/>
    <col min="12044" max="12044" width="11" style="344" customWidth="1"/>
    <col min="12045" max="12276" width="9.140625" style="344"/>
    <col min="12277" max="12277" width="19.28515625" style="344" customWidth="1"/>
    <col min="12278" max="12278" width="8.42578125" style="344" bestFit="1" customWidth="1"/>
    <col min="12279" max="12279" width="8.140625" style="344" customWidth="1"/>
    <col min="12280" max="12281" width="8.42578125" style="344" bestFit="1" customWidth="1"/>
    <col min="12282" max="12282" width="8.42578125" style="344" customWidth="1"/>
    <col min="12283" max="12285" width="8.42578125" style="344" bestFit="1" customWidth="1"/>
    <col min="12286" max="12286" width="1.7109375" style="344" customWidth="1"/>
    <col min="12287" max="12287" width="8.5703125" style="344" customWidth="1"/>
    <col min="12288" max="12288" width="11.140625" style="344" bestFit="1" customWidth="1"/>
    <col min="12289" max="12289" width="2.42578125" style="344" customWidth="1"/>
    <col min="12290" max="12291" width="8" style="344" customWidth="1"/>
    <col min="12292" max="12292" width="7.7109375" style="344" customWidth="1"/>
    <col min="12293" max="12293" width="8" style="344" customWidth="1"/>
    <col min="12294" max="12294" width="8.42578125" style="344" customWidth="1"/>
    <col min="12295" max="12295" width="8" style="344" bestFit="1" customWidth="1"/>
    <col min="12296" max="12296" width="7.85546875" style="344" bestFit="1" customWidth="1"/>
    <col min="12297" max="12297" width="8" style="344" bestFit="1" customWidth="1"/>
    <col min="12298" max="12298" width="1.7109375" style="344" customWidth="1"/>
    <col min="12299" max="12299" width="8.5703125" style="344" customWidth="1"/>
    <col min="12300" max="12300" width="11" style="344" customWidth="1"/>
    <col min="12301" max="12532" width="9.140625" style="344"/>
    <col min="12533" max="12533" width="19.28515625" style="344" customWidth="1"/>
    <col min="12534" max="12534" width="8.42578125" style="344" bestFit="1" customWidth="1"/>
    <col min="12535" max="12535" width="8.140625" style="344" customWidth="1"/>
    <col min="12536" max="12537" width="8.42578125" style="344" bestFit="1" customWidth="1"/>
    <col min="12538" max="12538" width="8.42578125" style="344" customWidth="1"/>
    <col min="12539" max="12541" width="8.42578125" style="344" bestFit="1" customWidth="1"/>
    <col min="12542" max="12542" width="1.7109375" style="344" customWidth="1"/>
    <col min="12543" max="12543" width="8.5703125" style="344" customWidth="1"/>
    <col min="12544" max="12544" width="11.140625" style="344" bestFit="1" customWidth="1"/>
    <col min="12545" max="12545" width="2.42578125" style="344" customWidth="1"/>
    <col min="12546" max="12547" width="8" style="344" customWidth="1"/>
    <col min="12548" max="12548" width="7.7109375" style="344" customWidth="1"/>
    <col min="12549" max="12549" width="8" style="344" customWidth="1"/>
    <col min="12550" max="12550" width="8.42578125" style="344" customWidth="1"/>
    <col min="12551" max="12551" width="8" style="344" bestFit="1" customWidth="1"/>
    <col min="12552" max="12552" width="7.85546875" style="344" bestFit="1" customWidth="1"/>
    <col min="12553" max="12553" width="8" style="344" bestFit="1" customWidth="1"/>
    <col min="12554" max="12554" width="1.7109375" style="344" customWidth="1"/>
    <col min="12555" max="12555" width="8.5703125" style="344" customWidth="1"/>
    <col min="12556" max="12556" width="11" style="344" customWidth="1"/>
    <col min="12557" max="12788" width="9.140625" style="344"/>
    <col min="12789" max="12789" width="19.28515625" style="344" customWidth="1"/>
    <col min="12790" max="12790" width="8.42578125" style="344" bestFit="1" customWidth="1"/>
    <col min="12791" max="12791" width="8.140625" style="344" customWidth="1"/>
    <col min="12792" max="12793" width="8.42578125" style="344" bestFit="1" customWidth="1"/>
    <col min="12794" max="12794" width="8.42578125" style="344" customWidth="1"/>
    <col min="12795" max="12797" width="8.42578125" style="344" bestFit="1" customWidth="1"/>
    <col min="12798" max="12798" width="1.7109375" style="344" customWidth="1"/>
    <col min="12799" max="12799" width="8.5703125" style="344" customWidth="1"/>
    <col min="12800" max="12800" width="11.140625" style="344" bestFit="1" customWidth="1"/>
    <col min="12801" max="12801" width="2.42578125" style="344" customWidth="1"/>
    <col min="12802" max="12803" width="8" style="344" customWidth="1"/>
    <col min="12804" max="12804" width="7.7109375" style="344" customWidth="1"/>
    <col min="12805" max="12805" width="8" style="344" customWidth="1"/>
    <col min="12806" max="12806" width="8.42578125" style="344" customWidth="1"/>
    <col min="12807" max="12807" width="8" style="344" bestFit="1" customWidth="1"/>
    <col min="12808" max="12808" width="7.85546875" style="344" bestFit="1" customWidth="1"/>
    <col min="12809" max="12809" width="8" style="344" bestFit="1" customWidth="1"/>
    <col min="12810" max="12810" width="1.7109375" style="344" customWidth="1"/>
    <col min="12811" max="12811" width="8.5703125" style="344" customWidth="1"/>
    <col min="12812" max="12812" width="11" style="344" customWidth="1"/>
    <col min="12813" max="13044" width="9.140625" style="344"/>
    <col min="13045" max="13045" width="19.28515625" style="344" customWidth="1"/>
    <col min="13046" max="13046" width="8.42578125" style="344" bestFit="1" customWidth="1"/>
    <col min="13047" max="13047" width="8.140625" style="344" customWidth="1"/>
    <col min="13048" max="13049" width="8.42578125" style="344" bestFit="1" customWidth="1"/>
    <col min="13050" max="13050" width="8.42578125" style="344" customWidth="1"/>
    <col min="13051" max="13053" width="8.42578125" style="344" bestFit="1" customWidth="1"/>
    <col min="13054" max="13054" width="1.7109375" style="344" customWidth="1"/>
    <col min="13055" max="13055" width="8.5703125" style="344" customWidth="1"/>
    <col min="13056" max="13056" width="11.140625" style="344" bestFit="1" customWidth="1"/>
    <col min="13057" max="13057" width="2.42578125" style="344" customWidth="1"/>
    <col min="13058" max="13059" width="8" style="344" customWidth="1"/>
    <col min="13060" max="13060" width="7.7109375" style="344" customWidth="1"/>
    <col min="13061" max="13061" width="8" style="344" customWidth="1"/>
    <col min="13062" max="13062" width="8.42578125" style="344" customWidth="1"/>
    <col min="13063" max="13063" width="8" style="344" bestFit="1" customWidth="1"/>
    <col min="13064" max="13064" width="7.85546875" style="344" bestFit="1" customWidth="1"/>
    <col min="13065" max="13065" width="8" style="344" bestFit="1" customWidth="1"/>
    <col min="13066" max="13066" width="1.7109375" style="344" customWidth="1"/>
    <col min="13067" max="13067" width="8.5703125" style="344" customWidth="1"/>
    <col min="13068" max="13068" width="11" style="344" customWidth="1"/>
    <col min="13069" max="13300" width="9.140625" style="344"/>
    <col min="13301" max="13301" width="19.28515625" style="344" customWidth="1"/>
    <col min="13302" max="13302" width="8.42578125" style="344" bestFit="1" customWidth="1"/>
    <col min="13303" max="13303" width="8.140625" style="344" customWidth="1"/>
    <col min="13304" max="13305" width="8.42578125" style="344" bestFit="1" customWidth="1"/>
    <col min="13306" max="13306" width="8.42578125" style="344" customWidth="1"/>
    <col min="13307" max="13309" width="8.42578125" style="344" bestFit="1" customWidth="1"/>
    <col min="13310" max="13310" width="1.7109375" style="344" customWidth="1"/>
    <col min="13311" max="13311" width="8.5703125" style="344" customWidth="1"/>
    <col min="13312" max="13312" width="11.140625" style="344" bestFit="1" customWidth="1"/>
    <col min="13313" max="13313" width="2.42578125" style="344" customWidth="1"/>
    <col min="13314" max="13315" width="8" style="344" customWidth="1"/>
    <col min="13316" max="13316" width="7.7109375" style="344" customWidth="1"/>
    <col min="13317" max="13317" width="8" style="344" customWidth="1"/>
    <col min="13318" max="13318" width="8.42578125" style="344" customWidth="1"/>
    <col min="13319" max="13319" width="8" style="344" bestFit="1" customWidth="1"/>
    <col min="13320" max="13320" width="7.85546875" style="344" bestFit="1" customWidth="1"/>
    <col min="13321" max="13321" width="8" style="344" bestFit="1" customWidth="1"/>
    <col min="13322" max="13322" width="1.7109375" style="344" customWidth="1"/>
    <col min="13323" max="13323" width="8.5703125" style="344" customWidth="1"/>
    <col min="13324" max="13324" width="11" style="344" customWidth="1"/>
    <col min="13325" max="13556" width="9.140625" style="344"/>
    <col min="13557" max="13557" width="19.28515625" style="344" customWidth="1"/>
    <col min="13558" max="13558" width="8.42578125" style="344" bestFit="1" customWidth="1"/>
    <col min="13559" max="13559" width="8.140625" style="344" customWidth="1"/>
    <col min="13560" max="13561" width="8.42578125" style="344" bestFit="1" customWidth="1"/>
    <col min="13562" max="13562" width="8.42578125" style="344" customWidth="1"/>
    <col min="13563" max="13565" width="8.42578125" style="344" bestFit="1" customWidth="1"/>
    <col min="13566" max="13566" width="1.7109375" style="344" customWidth="1"/>
    <col min="13567" max="13567" width="8.5703125" style="344" customWidth="1"/>
    <col min="13568" max="13568" width="11.140625" style="344" bestFit="1" customWidth="1"/>
    <col min="13569" max="13569" width="2.42578125" style="344" customWidth="1"/>
    <col min="13570" max="13571" width="8" style="344" customWidth="1"/>
    <col min="13572" max="13572" width="7.7109375" style="344" customWidth="1"/>
    <col min="13573" max="13573" width="8" style="344" customWidth="1"/>
    <col min="13574" max="13574" width="8.42578125" style="344" customWidth="1"/>
    <col min="13575" max="13575" width="8" style="344" bestFit="1" customWidth="1"/>
    <col min="13576" max="13576" width="7.85546875" style="344" bestFit="1" customWidth="1"/>
    <col min="13577" max="13577" width="8" style="344" bestFit="1" customWidth="1"/>
    <col min="13578" max="13578" width="1.7109375" style="344" customWidth="1"/>
    <col min="13579" max="13579" width="8.5703125" style="344" customWidth="1"/>
    <col min="13580" max="13580" width="11" style="344" customWidth="1"/>
    <col min="13581" max="13812" width="9.140625" style="344"/>
    <col min="13813" max="13813" width="19.28515625" style="344" customWidth="1"/>
    <col min="13814" max="13814" width="8.42578125" style="344" bestFit="1" customWidth="1"/>
    <col min="13815" max="13815" width="8.140625" style="344" customWidth="1"/>
    <col min="13816" max="13817" width="8.42578125" style="344" bestFit="1" customWidth="1"/>
    <col min="13818" max="13818" width="8.42578125" style="344" customWidth="1"/>
    <col min="13819" max="13821" width="8.42578125" style="344" bestFit="1" customWidth="1"/>
    <col min="13822" max="13822" width="1.7109375" style="344" customWidth="1"/>
    <col min="13823" max="13823" width="8.5703125" style="344" customWidth="1"/>
    <col min="13824" max="13824" width="11.140625" style="344" bestFit="1" customWidth="1"/>
    <col min="13825" max="13825" width="2.42578125" style="344" customWidth="1"/>
    <col min="13826" max="13827" width="8" style="344" customWidth="1"/>
    <col min="13828" max="13828" width="7.7109375" style="344" customWidth="1"/>
    <col min="13829" max="13829" width="8" style="344" customWidth="1"/>
    <col min="13830" max="13830" width="8.42578125" style="344" customWidth="1"/>
    <col min="13831" max="13831" width="8" style="344" bestFit="1" customWidth="1"/>
    <col min="13832" max="13832" width="7.85546875" style="344" bestFit="1" customWidth="1"/>
    <col min="13833" max="13833" width="8" style="344" bestFit="1" customWidth="1"/>
    <col min="13834" max="13834" width="1.7109375" style="344" customWidth="1"/>
    <col min="13835" max="13835" width="8.5703125" style="344" customWidth="1"/>
    <col min="13836" max="13836" width="11" style="344" customWidth="1"/>
    <col min="13837" max="14068" width="9.140625" style="344"/>
    <col min="14069" max="14069" width="19.28515625" style="344" customWidth="1"/>
    <col min="14070" max="14070" width="8.42578125" style="344" bestFit="1" customWidth="1"/>
    <col min="14071" max="14071" width="8.140625" style="344" customWidth="1"/>
    <col min="14072" max="14073" width="8.42578125" style="344" bestFit="1" customWidth="1"/>
    <col min="14074" max="14074" width="8.42578125" style="344" customWidth="1"/>
    <col min="14075" max="14077" width="8.42578125" style="344" bestFit="1" customWidth="1"/>
    <col min="14078" max="14078" width="1.7109375" style="344" customWidth="1"/>
    <col min="14079" max="14079" width="8.5703125" style="344" customWidth="1"/>
    <col min="14080" max="14080" width="11.140625" style="344" bestFit="1" customWidth="1"/>
    <col min="14081" max="14081" width="2.42578125" style="344" customWidth="1"/>
    <col min="14082" max="14083" width="8" style="344" customWidth="1"/>
    <col min="14084" max="14084" width="7.7109375" style="344" customWidth="1"/>
    <col min="14085" max="14085" width="8" style="344" customWidth="1"/>
    <col min="14086" max="14086" width="8.42578125" style="344" customWidth="1"/>
    <col min="14087" max="14087" width="8" style="344" bestFit="1" customWidth="1"/>
    <col min="14088" max="14088" width="7.85546875" style="344" bestFit="1" customWidth="1"/>
    <col min="14089" max="14089" width="8" style="344" bestFit="1" customWidth="1"/>
    <col min="14090" max="14090" width="1.7109375" style="344" customWidth="1"/>
    <col min="14091" max="14091" width="8.5703125" style="344" customWidth="1"/>
    <col min="14092" max="14092" width="11" style="344" customWidth="1"/>
    <col min="14093" max="14324" width="9.140625" style="344"/>
    <col min="14325" max="14325" width="19.28515625" style="344" customWidth="1"/>
    <col min="14326" max="14326" width="8.42578125" style="344" bestFit="1" customWidth="1"/>
    <col min="14327" max="14327" width="8.140625" style="344" customWidth="1"/>
    <col min="14328" max="14329" width="8.42578125" style="344" bestFit="1" customWidth="1"/>
    <col min="14330" max="14330" width="8.42578125" style="344" customWidth="1"/>
    <col min="14331" max="14333" width="8.42578125" style="344" bestFit="1" customWidth="1"/>
    <col min="14334" max="14334" width="1.7109375" style="344" customWidth="1"/>
    <col min="14335" max="14335" width="8.5703125" style="344" customWidth="1"/>
    <col min="14336" max="14336" width="11.140625" style="344" bestFit="1" customWidth="1"/>
    <col min="14337" max="14337" width="2.42578125" style="344" customWidth="1"/>
    <col min="14338" max="14339" width="8" style="344" customWidth="1"/>
    <col min="14340" max="14340" width="7.7109375" style="344" customWidth="1"/>
    <col min="14341" max="14341" width="8" style="344" customWidth="1"/>
    <col min="14342" max="14342" width="8.42578125" style="344" customWidth="1"/>
    <col min="14343" max="14343" width="8" style="344" bestFit="1" customWidth="1"/>
    <col min="14344" max="14344" width="7.85546875" style="344" bestFit="1" customWidth="1"/>
    <col min="14345" max="14345" width="8" style="344" bestFit="1" customWidth="1"/>
    <col min="14346" max="14346" width="1.7109375" style="344" customWidth="1"/>
    <col min="14347" max="14347" width="8.5703125" style="344" customWidth="1"/>
    <col min="14348" max="14348" width="11" style="344" customWidth="1"/>
    <col min="14349" max="14580" width="9.140625" style="344"/>
    <col min="14581" max="14581" width="19.28515625" style="344" customWidth="1"/>
    <col min="14582" max="14582" width="8.42578125" style="344" bestFit="1" customWidth="1"/>
    <col min="14583" max="14583" width="8.140625" style="344" customWidth="1"/>
    <col min="14584" max="14585" width="8.42578125" style="344" bestFit="1" customWidth="1"/>
    <col min="14586" max="14586" width="8.42578125" style="344" customWidth="1"/>
    <col min="14587" max="14589" width="8.42578125" style="344" bestFit="1" customWidth="1"/>
    <col min="14590" max="14590" width="1.7109375" style="344" customWidth="1"/>
    <col min="14591" max="14591" width="8.5703125" style="344" customWidth="1"/>
    <col min="14592" max="14592" width="11.140625" style="344" bestFit="1" customWidth="1"/>
    <col min="14593" max="14593" width="2.42578125" style="344" customWidth="1"/>
    <col min="14594" max="14595" width="8" style="344" customWidth="1"/>
    <col min="14596" max="14596" width="7.7109375" style="344" customWidth="1"/>
    <col min="14597" max="14597" width="8" style="344" customWidth="1"/>
    <col min="14598" max="14598" width="8.42578125" style="344" customWidth="1"/>
    <col min="14599" max="14599" width="8" style="344" bestFit="1" customWidth="1"/>
    <col min="14600" max="14600" width="7.85546875" style="344" bestFit="1" customWidth="1"/>
    <col min="14601" max="14601" width="8" style="344" bestFit="1" customWidth="1"/>
    <col min="14602" max="14602" width="1.7109375" style="344" customWidth="1"/>
    <col min="14603" max="14603" width="8.5703125" style="344" customWidth="1"/>
    <col min="14604" max="14604" width="11" style="344" customWidth="1"/>
    <col min="14605" max="14836" width="9.140625" style="344"/>
    <col min="14837" max="14837" width="19.28515625" style="344" customWidth="1"/>
    <col min="14838" max="14838" width="8.42578125" style="344" bestFit="1" customWidth="1"/>
    <col min="14839" max="14839" width="8.140625" style="344" customWidth="1"/>
    <col min="14840" max="14841" width="8.42578125" style="344" bestFit="1" customWidth="1"/>
    <col min="14842" max="14842" width="8.42578125" style="344" customWidth="1"/>
    <col min="14843" max="14845" width="8.42578125" style="344" bestFit="1" customWidth="1"/>
    <col min="14846" max="14846" width="1.7109375" style="344" customWidth="1"/>
    <col min="14847" max="14847" width="8.5703125" style="344" customWidth="1"/>
    <col min="14848" max="14848" width="11.140625" style="344" bestFit="1" customWidth="1"/>
    <col min="14849" max="14849" width="2.42578125" style="344" customWidth="1"/>
    <col min="14850" max="14851" width="8" style="344" customWidth="1"/>
    <col min="14852" max="14852" width="7.7109375" style="344" customWidth="1"/>
    <col min="14853" max="14853" width="8" style="344" customWidth="1"/>
    <col min="14854" max="14854" width="8.42578125" style="344" customWidth="1"/>
    <col min="14855" max="14855" width="8" style="344" bestFit="1" customWidth="1"/>
    <col min="14856" max="14856" width="7.85546875" style="344" bestFit="1" customWidth="1"/>
    <col min="14857" max="14857" width="8" style="344" bestFit="1" customWidth="1"/>
    <col min="14858" max="14858" width="1.7109375" style="344" customWidth="1"/>
    <col min="14859" max="14859" width="8.5703125" style="344" customWidth="1"/>
    <col min="14860" max="14860" width="11" style="344" customWidth="1"/>
    <col min="14861" max="15092" width="9.140625" style="344"/>
    <col min="15093" max="15093" width="19.28515625" style="344" customWidth="1"/>
    <col min="15094" max="15094" width="8.42578125" style="344" bestFit="1" customWidth="1"/>
    <col min="15095" max="15095" width="8.140625" style="344" customWidth="1"/>
    <col min="15096" max="15097" width="8.42578125" style="344" bestFit="1" customWidth="1"/>
    <col min="15098" max="15098" width="8.42578125" style="344" customWidth="1"/>
    <col min="15099" max="15101" width="8.42578125" style="344" bestFit="1" customWidth="1"/>
    <col min="15102" max="15102" width="1.7109375" style="344" customWidth="1"/>
    <col min="15103" max="15103" width="8.5703125" style="344" customWidth="1"/>
    <col min="15104" max="15104" width="11.140625" style="344" bestFit="1" customWidth="1"/>
    <col min="15105" max="15105" width="2.42578125" style="344" customWidth="1"/>
    <col min="15106" max="15107" width="8" style="344" customWidth="1"/>
    <col min="15108" max="15108" width="7.7109375" style="344" customWidth="1"/>
    <col min="15109" max="15109" width="8" style="344" customWidth="1"/>
    <col min="15110" max="15110" width="8.42578125" style="344" customWidth="1"/>
    <col min="15111" max="15111" width="8" style="344" bestFit="1" customWidth="1"/>
    <col min="15112" max="15112" width="7.85546875" style="344" bestFit="1" customWidth="1"/>
    <col min="15113" max="15113" width="8" style="344" bestFit="1" customWidth="1"/>
    <col min="15114" max="15114" width="1.7109375" style="344" customWidth="1"/>
    <col min="15115" max="15115" width="8.5703125" style="344" customWidth="1"/>
    <col min="15116" max="15116" width="11" style="344" customWidth="1"/>
    <col min="15117" max="15348" width="9.140625" style="344"/>
    <col min="15349" max="15349" width="19.28515625" style="344" customWidth="1"/>
    <col min="15350" max="15350" width="8.42578125" style="344" bestFit="1" customWidth="1"/>
    <col min="15351" max="15351" width="8.140625" style="344" customWidth="1"/>
    <col min="15352" max="15353" width="8.42578125" style="344" bestFit="1" customWidth="1"/>
    <col min="15354" max="15354" width="8.42578125" style="344" customWidth="1"/>
    <col min="15355" max="15357" width="8.42578125" style="344" bestFit="1" customWidth="1"/>
    <col min="15358" max="15358" width="1.7109375" style="344" customWidth="1"/>
    <col min="15359" max="15359" width="8.5703125" style="344" customWidth="1"/>
    <col min="15360" max="15360" width="11.140625" style="344" bestFit="1" customWidth="1"/>
    <col min="15361" max="15361" width="2.42578125" style="344" customWidth="1"/>
    <col min="15362" max="15363" width="8" style="344" customWidth="1"/>
    <col min="15364" max="15364" width="7.7109375" style="344" customWidth="1"/>
    <col min="15365" max="15365" width="8" style="344" customWidth="1"/>
    <col min="15366" max="15366" width="8.42578125" style="344" customWidth="1"/>
    <col min="15367" max="15367" width="8" style="344" bestFit="1" customWidth="1"/>
    <col min="15368" max="15368" width="7.85546875" style="344" bestFit="1" customWidth="1"/>
    <col min="15369" max="15369" width="8" style="344" bestFit="1" customWidth="1"/>
    <col min="15370" max="15370" width="1.7109375" style="344" customWidth="1"/>
    <col min="15371" max="15371" width="8.5703125" style="344" customWidth="1"/>
    <col min="15372" max="15372" width="11" style="344" customWidth="1"/>
    <col min="15373" max="15604" width="9.140625" style="344"/>
    <col min="15605" max="15605" width="19.28515625" style="344" customWidth="1"/>
    <col min="15606" max="15606" width="8.42578125" style="344" bestFit="1" customWidth="1"/>
    <col min="15607" max="15607" width="8.140625" style="344" customWidth="1"/>
    <col min="15608" max="15609" width="8.42578125" style="344" bestFit="1" customWidth="1"/>
    <col min="15610" max="15610" width="8.42578125" style="344" customWidth="1"/>
    <col min="15611" max="15613" width="8.42578125" style="344" bestFit="1" customWidth="1"/>
    <col min="15614" max="15614" width="1.7109375" style="344" customWidth="1"/>
    <col min="15615" max="15615" width="8.5703125" style="344" customWidth="1"/>
    <col min="15616" max="15616" width="11.140625" style="344" bestFit="1" customWidth="1"/>
    <col min="15617" max="15617" width="2.42578125" style="344" customWidth="1"/>
    <col min="15618" max="15619" width="8" style="344" customWidth="1"/>
    <col min="15620" max="15620" width="7.7109375" style="344" customWidth="1"/>
    <col min="15621" max="15621" width="8" style="344" customWidth="1"/>
    <col min="15622" max="15622" width="8.42578125" style="344" customWidth="1"/>
    <col min="15623" max="15623" width="8" style="344" bestFit="1" customWidth="1"/>
    <col min="15624" max="15624" width="7.85546875" style="344" bestFit="1" customWidth="1"/>
    <col min="15625" max="15625" width="8" style="344" bestFit="1" customWidth="1"/>
    <col min="15626" max="15626" width="1.7109375" style="344" customWidth="1"/>
    <col min="15627" max="15627" width="8.5703125" style="344" customWidth="1"/>
    <col min="15628" max="15628" width="11" style="344" customWidth="1"/>
    <col min="15629" max="15860" width="9.140625" style="344"/>
    <col min="15861" max="15861" width="19.28515625" style="344" customWidth="1"/>
    <col min="15862" max="15862" width="8.42578125" style="344" bestFit="1" customWidth="1"/>
    <col min="15863" max="15863" width="8.140625" style="344" customWidth="1"/>
    <col min="15864" max="15865" width="8.42578125" style="344" bestFit="1" customWidth="1"/>
    <col min="15866" max="15866" width="8.42578125" style="344" customWidth="1"/>
    <col min="15867" max="15869" width="8.42578125" style="344" bestFit="1" customWidth="1"/>
    <col min="15870" max="15870" width="1.7109375" style="344" customWidth="1"/>
    <col min="15871" max="15871" width="8.5703125" style="344" customWidth="1"/>
    <col min="15872" max="15872" width="11.140625" style="344" bestFit="1" customWidth="1"/>
    <col min="15873" max="15873" width="2.42578125" style="344" customWidth="1"/>
    <col min="15874" max="15875" width="8" style="344" customWidth="1"/>
    <col min="15876" max="15876" width="7.7109375" style="344" customWidth="1"/>
    <col min="15877" max="15877" width="8" style="344" customWidth="1"/>
    <col min="15878" max="15878" width="8.42578125" style="344" customWidth="1"/>
    <col min="15879" max="15879" width="8" style="344" bestFit="1" customWidth="1"/>
    <col min="15880" max="15880" width="7.85546875" style="344" bestFit="1" customWidth="1"/>
    <col min="15881" max="15881" width="8" style="344" bestFit="1" customWidth="1"/>
    <col min="15882" max="15882" width="1.7109375" style="344" customWidth="1"/>
    <col min="15883" max="15883" width="8.5703125" style="344" customWidth="1"/>
    <col min="15884" max="15884" width="11" style="344" customWidth="1"/>
    <col min="15885" max="16116" width="9.140625" style="344"/>
    <col min="16117" max="16117" width="19.28515625" style="344" customWidth="1"/>
    <col min="16118" max="16118" width="8.42578125" style="344" bestFit="1" customWidth="1"/>
    <col min="16119" max="16119" width="8.140625" style="344" customWidth="1"/>
    <col min="16120" max="16121" width="8.42578125" style="344" bestFit="1" customWidth="1"/>
    <col min="16122" max="16122" width="8.42578125" style="344" customWidth="1"/>
    <col min="16123" max="16125" width="8.42578125" style="344" bestFit="1" customWidth="1"/>
    <col min="16126" max="16126" width="1.7109375" style="344" customWidth="1"/>
    <col min="16127" max="16127" width="8.5703125" style="344" customWidth="1"/>
    <col min="16128" max="16128" width="11.140625" style="344" bestFit="1" customWidth="1"/>
    <col min="16129" max="16129" width="2.42578125" style="344" customWidth="1"/>
    <col min="16130" max="16131" width="8" style="344" customWidth="1"/>
    <col min="16132" max="16132" width="7.7109375" style="344" customWidth="1"/>
    <col min="16133" max="16133" width="8" style="344" customWidth="1"/>
    <col min="16134" max="16134" width="8.42578125" style="344" customWidth="1"/>
    <col min="16135" max="16135" width="8" style="344" bestFit="1" customWidth="1"/>
    <col min="16136" max="16136" width="7.85546875" style="344" bestFit="1" customWidth="1"/>
    <col min="16137" max="16137" width="8" style="344" bestFit="1" customWidth="1"/>
    <col min="16138" max="16138" width="1.7109375" style="344" customWidth="1"/>
    <col min="16139" max="16139" width="8.5703125" style="344" customWidth="1"/>
    <col min="16140" max="16140" width="11" style="344" customWidth="1"/>
    <col min="16141" max="16384" width="9.140625" style="344"/>
  </cols>
  <sheetData>
    <row r="1" spans="1:28" ht="15.6" customHeight="1" x14ac:dyDescent="0.2">
      <c r="A1" s="343"/>
      <c r="B1" s="871" t="s">
        <v>260</v>
      </c>
      <c r="C1" s="871"/>
      <c r="D1" s="871"/>
      <c r="E1" s="871"/>
      <c r="F1" s="871"/>
      <c r="G1" s="871"/>
      <c r="H1" s="871"/>
      <c r="I1" s="871"/>
      <c r="J1" s="871"/>
      <c r="K1" s="871"/>
      <c r="L1" s="871"/>
      <c r="M1" s="871"/>
      <c r="N1" s="87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</row>
    <row r="2" spans="1:28" ht="15.6" customHeight="1" x14ac:dyDescent="0.2">
      <c r="A2" s="343"/>
      <c r="B2" s="870" t="s">
        <v>1</v>
      </c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</row>
    <row r="3" spans="1:28" ht="15.6" customHeight="1" x14ac:dyDescent="0.2">
      <c r="A3" s="343"/>
      <c r="B3" s="870" t="s">
        <v>106</v>
      </c>
      <c r="C3" s="870"/>
      <c r="D3" s="870"/>
      <c r="E3" s="870"/>
      <c r="F3" s="870"/>
      <c r="G3" s="870"/>
      <c r="H3" s="870"/>
      <c r="I3" s="870"/>
      <c r="J3" s="870"/>
      <c r="K3" s="870"/>
      <c r="L3" s="870"/>
      <c r="M3" s="870"/>
      <c r="N3" s="870"/>
      <c r="O3" s="392"/>
      <c r="P3" s="392"/>
      <c r="Q3" s="392"/>
      <c r="R3" s="392"/>
      <c r="S3" s="392"/>
      <c r="T3" s="392"/>
      <c r="U3" s="392"/>
      <c r="V3" s="392"/>
      <c r="W3" s="392"/>
      <c r="X3" s="392"/>
      <c r="Y3" s="392"/>
      <c r="Z3" s="392"/>
      <c r="AA3" s="392"/>
      <c r="AB3" s="392"/>
    </row>
    <row r="4" spans="1:28" ht="15.6" customHeight="1" x14ac:dyDescent="0.2">
      <c r="A4" s="343"/>
      <c r="B4" s="870" t="s">
        <v>251</v>
      </c>
      <c r="C4" s="870"/>
      <c r="D4" s="870"/>
      <c r="E4" s="870"/>
      <c r="F4" s="870"/>
      <c r="G4" s="870"/>
      <c r="H4" s="870"/>
      <c r="I4" s="870"/>
      <c r="J4" s="870"/>
      <c r="K4" s="870"/>
      <c r="L4" s="870"/>
      <c r="M4" s="870"/>
      <c r="N4" s="870"/>
      <c r="O4" s="392"/>
      <c r="P4" s="392"/>
      <c r="Q4" s="392"/>
      <c r="R4" s="392"/>
      <c r="S4" s="392"/>
      <c r="T4" s="392"/>
      <c r="U4" s="392"/>
      <c r="V4" s="392"/>
      <c r="W4" s="392"/>
      <c r="X4" s="392"/>
      <c r="Y4" s="392"/>
      <c r="Z4" s="392"/>
      <c r="AA4" s="392"/>
      <c r="AB4" s="392"/>
    </row>
    <row r="5" spans="1:28" ht="15.6" customHeight="1" x14ac:dyDescent="0.2">
      <c r="A5" s="343"/>
      <c r="B5" s="870" t="s">
        <v>3</v>
      </c>
      <c r="C5" s="870"/>
      <c r="D5" s="870"/>
      <c r="E5" s="870"/>
      <c r="F5" s="870"/>
      <c r="G5" s="870"/>
      <c r="H5" s="870"/>
      <c r="I5" s="870"/>
      <c r="J5" s="870"/>
      <c r="K5" s="870"/>
      <c r="L5" s="870"/>
      <c r="M5" s="870"/>
      <c r="N5" s="870"/>
      <c r="O5" s="392"/>
      <c r="P5" s="392"/>
      <c r="Q5" s="392"/>
      <c r="R5" s="392"/>
      <c r="S5" s="392"/>
      <c r="T5" s="392"/>
      <c r="U5" s="392"/>
      <c r="V5" s="392"/>
      <c r="W5" s="392"/>
      <c r="X5" s="392"/>
      <c r="Y5" s="392"/>
      <c r="Z5" s="392"/>
      <c r="AA5" s="392"/>
      <c r="AB5" s="392"/>
    </row>
    <row r="6" spans="1:28" x14ac:dyDescent="0.2">
      <c r="A6" s="343"/>
      <c r="B6" s="870" t="s">
        <v>4</v>
      </c>
      <c r="C6" s="870"/>
      <c r="D6" s="870"/>
      <c r="E6" s="870"/>
      <c r="F6" s="870"/>
      <c r="G6" s="870"/>
      <c r="H6" s="870"/>
      <c r="I6" s="870"/>
      <c r="J6" s="870"/>
      <c r="K6" s="870"/>
      <c r="L6" s="870"/>
      <c r="M6" s="870"/>
      <c r="N6" s="870"/>
      <c r="O6" s="392"/>
      <c r="P6" s="392"/>
      <c r="Q6" s="392"/>
      <c r="R6" s="392"/>
      <c r="S6" s="392"/>
      <c r="T6" s="392"/>
      <c r="U6" s="392"/>
      <c r="V6" s="392"/>
      <c r="W6" s="392"/>
      <c r="X6" s="392"/>
      <c r="Y6" s="392"/>
      <c r="Z6" s="392"/>
      <c r="AA6" s="392"/>
      <c r="AB6" s="392"/>
    </row>
    <row r="7" spans="1:28" ht="6.75" customHeight="1" x14ac:dyDescent="0.2">
      <c r="A7" s="345"/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</row>
    <row r="8" spans="1:28" ht="18" customHeight="1" x14ac:dyDescent="0.2">
      <c r="A8" s="347"/>
      <c r="B8" s="872" t="s">
        <v>107</v>
      </c>
      <c r="C8" s="872"/>
      <c r="D8" s="872"/>
      <c r="E8" s="872"/>
      <c r="F8" s="872"/>
      <c r="G8" s="872"/>
      <c r="H8" s="872"/>
      <c r="I8" s="872"/>
      <c r="J8" s="872"/>
      <c r="K8" s="872"/>
      <c r="L8" s="872"/>
      <c r="M8" s="872"/>
      <c r="N8" s="872"/>
    </row>
    <row r="9" spans="1:28" ht="26.25" customHeight="1" x14ac:dyDescent="0.2">
      <c r="B9" s="873" t="s">
        <v>94</v>
      </c>
      <c r="C9" s="874"/>
      <c r="D9" s="874"/>
      <c r="E9" s="874"/>
      <c r="F9" s="874"/>
      <c r="G9" s="349" t="s">
        <v>95</v>
      </c>
      <c r="H9" s="875" t="s">
        <v>247</v>
      </c>
      <c r="I9" s="875"/>
      <c r="J9" s="875"/>
      <c r="K9" s="875"/>
      <c r="L9" s="481"/>
      <c r="M9" s="351" t="s">
        <v>96</v>
      </c>
      <c r="N9" s="352" t="s">
        <v>248</v>
      </c>
    </row>
    <row r="10" spans="1:28" x14ac:dyDescent="0.2">
      <c r="B10" s="353">
        <v>2009</v>
      </c>
      <c r="C10" s="354">
        <f>B10+1</f>
        <v>2010</v>
      </c>
      <c r="D10" s="354">
        <f>C10+1</f>
        <v>2011</v>
      </c>
      <c r="E10" s="354">
        <f>D10+1</f>
        <v>2012</v>
      </c>
      <c r="F10" s="354">
        <f>E10+1</f>
        <v>2013</v>
      </c>
      <c r="G10" s="354">
        <f>F10</f>
        <v>2013</v>
      </c>
      <c r="H10" s="355" t="str">
        <f>RIGHT(B10,2)&amp;"-"&amp;RIGHT(C10,2)</f>
        <v>09-10</v>
      </c>
      <c r="I10" s="355" t="str">
        <f>RIGHT(C10,2)&amp;"-"&amp;RIGHT(D10,2)</f>
        <v>10-11</v>
      </c>
      <c r="J10" s="355" t="str">
        <f>RIGHT(D10,2)&amp;"-"&amp;RIGHT(E10,2)</f>
        <v>11-12</v>
      </c>
      <c r="K10" s="355" t="str">
        <f>RIGHT(E10,2)&amp;"-"&amp;RIGHT(F10,2)</f>
        <v>12-13</v>
      </c>
      <c r="L10" s="356"/>
      <c r="M10" s="356" t="str">
        <f>RIGHT(B10,2)&amp;"-"&amp;RIGHT(F10,2)</f>
        <v>09-13</v>
      </c>
      <c r="N10" s="357" t="str">
        <f>M10</f>
        <v>09-13</v>
      </c>
    </row>
    <row r="11" spans="1:28" s="363" customFormat="1" x14ac:dyDescent="0.2">
      <c r="A11" s="358" t="s">
        <v>75</v>
      </c>
      <c r="B11" s="359">
        <v>1.0546518509302085</v>
      </c>
      <c r="C11" s="360">
        <v>1.1048004651849053</v>
      </c>
      <c r="D11" s="360">
        <v>1.0908804381845696</v>
      </c>
      <c r="E11" s="360">
        <v>1.0697942667715201</v>
      </c>
      <c r="F11" s="360">
        <v>1.0622105168125919</v>
      </c>
      <c r="G11" s="361">
        <v>27829</v>
      </c>
      <c r="H11" s="360">
        <f t="shared" ref="H11:K17" si="0">C11/B11-1</f>
        <v>4.7549922953688872E-2</v>
      </c>
      <c r="I11" s="360">
        <f t="shared" si="0"/>
        <v>-1.259958466618305E-2</v>
      </c>
      <c r="J11" s="360">
        <f t="shared" si="0"/>
        <v>-1.9329498151182234E-2</v>
      </c>
      <c r="K11" s="360">
        <f t="shared" si="0"/>
        <v>-7.0889798108704216E-3</v>
      </c>
      <c r="L11" s="360"/>
      <c r="M11" s="360">
        <f>F11/B11-1</f>
        <v>7.1669773069820142E-3</v>
      </c>
      <c r="N11" s="362">
        <f>((F11/B11)^(1/3))-1</f>
        <v>2.3833077672275049E-3</v>
      </c>
    </row>
    <row r="12" spans="1:28" s="363" customFormat="1" x14ac:dyDescent="0.2">
      <c r="A12" s="358" t="s">
        <v>76</v>
      </c>
      <c r="B12" s="359">
        <v>1.1612467186557387</v>
      </c>
      <c r="C12" s="360">
        <v>1.2377950009559591</v>
      </c>
      <c r="D12" s="360">
        <v>1.201492701136432</v>
      </c>
      <c r="E12" s="360">
        <v>1.1986243749333565</v>
      </c>
      <c r="F12" s="360">
        <v>1.2710342396169658</v>
      </c>
      <c r="G12" s="361">
        <v>7811</v>
      </c>
      <c r="H12" s="360">
        <f t="shared" si="0"/>
        <v>6.5919051542150164E-2</v>
      </c>
      <c r="I12" s="360">
        <f t="shared" si="0"/>
        <v>-2.932820038171946E-2</v>
      </c>
      <c r="J12" s="360">
        <f t="shared" si="0"/>
        <v>-2.3873022286049483E-3</v>
      </c>
      <c r="K12" s="360">
        <f t="shared" si="0"/>
        <v>6.0410806085630764E-2</v>
      </c>
      <c r="L12" s="360"/>
      <c r="M12" s="360">
        <f t="shared" ref="M12:M17" si="1">F12/B12-1</f>
        <v>9.4542804037644368E-2</v>
      </c>
      <c r="N12" s="362">
        <f t="shared" ref="N12:N17" si="2">((F12/B12)^(1/3))-1</f>
        <v>3.0570207427791152E-2</v>
      </c>
    </row>
    <row r="13" spans="1:28" s="363" customFormat="1" x14ac:dyDescent="0.2">
      <c r="A13" s="358" t="s">
        <v>97</v>
      </c>
      <c r="B13" s="359">
        <v>1.5555355352370901</v>
      </c>
      <c r="C13" s="360">
        <v>1.100403513551772</v>
      </c>
      <c r="D13" s="360">
        <v>1.966586176377928</v>
      </c>
      <c r="E13" s="360">
        <v>1.1823236348844985</v>
      </c>
      <c r="F13" s="360">
        <v>1.6201841560227486</v>
      </c>
      <c r="G13" s="361">
        <v>198</v>
      </c>
      <c r="H13" s="360">
        <f t="shared" si="0"/>
        <v>-0.29258863675907487</v>
      </c>
      <c r="I13" s="360">
        <f t="shared" si="0"/>
        <v>0.78715003374569248</v>
      </c>
      <c r="J13" s="360">
        <f t="shared" si="0"/>
        <v>-0.39879388501443125</v>
      </c>
      <c r="K13" s="360">
        <f t="shared" si="0"/>
        <v>0.37033897337341548</v>
      </c>
      <c r="L13" s="360"/>
      <c r="M13" s="360">
        <f t="shared" si="1"/>
        <v>4.1560362538297646E-2</v>
      </c>
      <c r="N13" s="362">
        <f t="shared" si="2"/>
        <v>1.3665848052777374E-2</v>
      </c>
    </row>
    <row r="14" spans="1:28" s="363" customFormat="1" x14ac:dyDescent="0.2">
      <c r="A14" s="358" t="s">
        <v>77</v>
      </c>
      <c r="B14" s="359">
        <v>1.0347963058253431</v>
      </c>
      <c r="C14" s="360">
        <v>1.0708035463713486</v>
      </c>
      <c r="D14" s="360">
        <v>1.0618015561380887</v>
      </c>
      <c r="E14" s="360">
        <v>1.0386357135551412</v>
      </c>
      <c r="F14" s="360">
        <v>1.0488843614660213</v>
      </c>
      <c r="G14" s="361">
        <v>22262</v>
      </c>
      <c r="H14" s="360">
        <f t="shared" si="0"/>
        <v>3.4796452541726586E-2</v>
      </c>
      <c r="I14" s="360">
        <f t="shared" si="0"/>
        <v>-8.4067616919696331E-3</v>
      </c>
      <c r="J14" s="360">
        <f t="shared" si="0"/>
        <v>-2.1817487880884889E-2</v>
      </c>
      <c r="K14" s="360">
        <f t="shared" si="0"/>
        <v>9.8674133549674359E-3</v>
      </c>
      <c r="L14" s="360"/>
      <c r="M14" s="360">
        <f t="shared" si="1"/>
        <v>1.3614327342849952E-2</v>
      </c>
      <c r="N14" s="362">
        <f t="shared" si="2"/>
        <v>4.5176690464650004E-3</v>
      </c>
    </row>
    <row r="15" spans="1:28" s="363" customFormat="1" x14ac:dyDescent="0.2">
      <c r="A15" s="358" t="s">
        <v>78</v>
      </c>
      <c r="B15" s="359">
        <v>1.0541407527217694</v>
      </c>
      <c r="C15" s="360">
        <v>1.1451983060478952</v>
      </c>
      <c r="D15" s="360">
        <v>1.125419928893111</v>
      </c>
      <c r="E15" s="360">
        <v>1.1455014106218164</v>
      </c>
      <c r="F15" s="360">
        <v>1.161982404140699</v>
      </c>
      <c r="G15" s="361">
        <v>6468</v>
      </c>
      <c r="H15" s="360">
        <f t="shared" si="0"/>
        <v>8.6380830160504685E-2</v>
      </c>
      <c r="I15" s="360">
        <f t="shared" si="0"/>
        <v>-1.7270700672829098E-2</v>
      </c>
      <c r="J15" s="360">
        <f t="shared" si="0"/>
        <v>1.7843545518565929E-2</v>
      </c>
      <c r="K15" s="360">
        <f t="shared" si="0"/>
        <v>1.4387580291093771E-2</v>
      </c>
      <c r="L15" s="360"/>
      <c r="M15" s="360">
        <f t="shared" si="1"/>
        <v>0.10230289564319062</v>
      </c>
      <c r="N15" s="362">
        <f t="shared" si="2"/>
        <v>3.2999987081111959E-2</v>
      </c>
    </row>
    <row r="16" spans="1:28" s="363" customFormat="1" x14ac:dyDescent="0.2">
      <c r="A16" s="358" t="s">
        <v>98</v>
      </c>
      <c r="B16" s="359">
        <v>1.182409480849631</v>
      </c>
      <c r="C16" s="360">
        <v>1.11851531600259</v>
      </c>
      <c r="D16" s="360">
        <v>1.5768090218831781</v>
      </c>
      <c r="E16" s="360">
        <v>1.1797020603112536</v>
      </c>
      <c r="F16" s="360">
        <v>1.2530830903052608</v>
      </c>
      <c r="G16" s="361">
        <v>161</v>
      </c>
      <c r="H16" s="360">
        <f t="shared" si="0"/>
        <v>-5.4037256874098549E-2</v>
      </c>
      <c r="I16" s="360">
        <f t="shared" si="0"/>
        <v>0.40973395654380718</v>
      </c>
      <c r="J16" s="360">
        <f t="shared" si="0"/>
        <v>-0.25184214198474142</v>
      </c>
      <c r="K16" s="360">
        <f t="shared" si="0"/>
        <v>6.2203019273058047E-2</v>
      </c>
      <c r="L16" s="360"/>
      <c r="M16" s="360">
        <f t="shared" si="1"/>
        <v>5.9770841320425205E-2</v>
      </c>
      <c r="N16" s="362">
        <f t="shared" si="2"/>
        <v>1.953934130029511E-2</v>
      </c>
    </row>
    <row r="17" spans="1:14" ht="13.5" thickBot="1" x14ac:dyDescent="0.25">
      <c r="A17" s="364" t="s">
        <v>99</v>
      </c>
      <c r="B17" s="365">
        <v>1.0640628179587222</v>
      </c>
      <c r="C17" s="366">
        <v>1.1143455059254812</v>
      </c>
      <c r="D17" s="367">
        <v>1.1099096002586979</v>
      </c>
      <c r="E17" s="367">
        <v>1.0811587179229911</v>
      </c>
      <c r="F17" s="367">
        <v>1.0899702594856175</v>
      </c>
      <c r="G17" s="368">
        <v>64729</v>
      </c>
      <c r="H17" s="366">
        <f t="shared" si="0"/>
        <v>4.7255375451630277E-2</v>
      </c>
      <c r="I17" s="366">
        <f t="shared" si="0"/>
        <v>-3.9807273805076981E-3</v>
      </c>
      <c r="J17" s="366">
        <f t="shared" si="0"/>
        <v>-2.5903805435150362E-2</v>
      </c>
      <c r="K17" s="366">
        <f t="shared" si="0"/>
        <v>8.1500906541771556E-3</v>
      </c>
      <c r="L17" s="367"/>
      <c r="M17" s="366">
        <f t="shared" si="1"/>
        <v>2.434766170722491E-2</v>
      </c>
      <c r="N17" s="369">
        <f t="shared" si="2"/>
        <v>8.050896358761106E-3</v>
      </c>
    </row>
    <row r="18" spans="1:14" ht="9" customHeight="1" thickTop="1" x14ac:dyDescent="0.2">
      <c r="A18" s="358"/>
      <c r="B18" s="371"/>
      <c r="C18" s="371"/>
    </row>
    <row r="19" spans="1:14" ht="13.15" customHeight="1" x14ac:dyDescent="0.2">
      <c r="A19" s="358"/>
      <c r="B19" s="872" t="s">
        <v>108</v>
      </c>
      <c r="C19" s="872"/>
      <c r="D19" s="872"/>
      <c r="E19" s="872"/>
      <c r="F19" s="872"/>
      <c r="G19" s="872"/>
      <c r="H19" s="872"/>
      <c r="I19" s="872"/>
      <c r="J19" s="872"/>
      <c r="K19" s="872"/>
      <c r="L19" s="872"/>
      <c r="M19" s="872"/>
      <c r="N19" s="872"/>
    </row>
    <row r="20" spans="1:14" s="373" customFormat="1" ht="28.9" customHeight="1" x14ac:dyDescent="0.2">
      <c r="A20" s="372"/>
      <c r="B20" s="873" t="s">
        <v>94</v>
      </c>
      <c r="C20" s="874"/>
      <c r="D20" s="874"/>
      <c r="E20" s="874"/>
      <c r="F20" s="874"/>
      <c r="G20" s="349" t="s">
        <v>101</v>
      </c>
      <c r="H20" s="875" t="s">
        <v>247</v>
      </c>
      <c r="I20" s="875"/>
      <c r="J20" s="875"/>
      <c r="K20" s="875"/>
      <c r="L20" s="481"/>
      <c r="M20" s="351" t="s">
        <v>96</v>
      </c>
      <c r="N20" s="352" t="s">
        <v>248</v>
      </c>
    </row>
    <row r="21" spans="1:14" x14ac:dyDescent="0.2">
      <c r="B21" s="353">
        <v>2009</v>
      </c>
      <c r="C21" s="354">
        <f>B21+1</f>
        <v>2010</v>
      </c>
      <c r="D21" s="354">
        <f>C21+1</f>
        <v>2011</v>
      </c>
      <c r="E21" s="354">
        <f>D21+1</f>
        <v>2012</v>
      </c>
      <c r="F21" s="354">
        <f>E21+1</f>
        <v>2013</v>
      </c>
      <c r="G21" s="354">
        <f>F21</f>
        <v>2013</v>
      </c>
      <c r="H21" s="355" t="str">
        <f>RIGHT(B21,2)&amp;"-"&amp;RIGHT(C21,2)</f>
        <v>09-10</v>
      </c>
      <c r="I21" s="355" t="str">
        <f>RIGHT(C21,2)&amp;"-"&amp;RIGHT(D21,2)</f>
        <v>10-11</v>
      </c>
      <c r="J21" s="355" t="str">
        <f>RIGHT(D21,2)&amp;"-"&amp;RIGHT(E21,2)</f>
        <v>11-12</v>
      </c>
      <c r="K21" s="355" t="str">
        <f>RIGHT(E21,2)&amp;"-"&amp;RIGHT(F21,2)</f>
        <v>12-13</v>
      </c>
      <c r="L21" s="356"/>
      <c r="M21" s="356" t="str">
        <f>RIGHT(B21,2)&amp;"-"&amp;RIGHT(F21,2)</f>
        <v>09-13</v>
      </c>
      <c r="N21" s="357" t="str">
        <f>M21</f>
        <v>09-13</v>
      </c>
    </row>
    <row r="22" spans="1:14" x14ac:dyDescent="0.2">
      <c r="A22" s="358" t="s">
        <v>75</v>
      </c>
      <c r="B22" s="374">
        <v>0.91760962129424206</v>
      </c>
      <c r="C22" s="360">
        <v>0.9056862118827903</v>
      </c>
      <c r="D22" s="360">
        <v>0.8881405469318</v>
      </c>
      <c r="E22" s="360">
        <v>0.90657165988205213</v>
      </c>
      <c r="F22" s="360">
        <v>0.87098448515157856</v>
      </c>
      <c r="G22" s="375">
        <v>5041.1165789999995</v>
      </c>
      <c r="H22" s="360">
        <f t="shared" ref="H22:K28" si="3">C22/B22-1</f>
        <v>-1.299398909378735E-2</v>
      </c>
      <c r="I22" s="360">
        <f t="shared" si="3"/>
        <v>-1.9372785762648892E-2</v>
      </c>
      <c r="J22" s="360">
        <f t="shared" si="3"/>
        <v>2.0752473258793147E-2</v>
      </c>
      <c r="K22" s="360">
        <f t="shared" si="3"/>
        <v>-3.9254673739860357E-2</v>
      </c>
      <c r="L22" s="360"/>
      <c r="M22" s="360">
        <f>F22/B22-1</f>
        <v>-5.0811516205443774E-2</v>
      </c>
      <c r="N22" s="362">
        <f>((F22/B22)^(1/3))-1</f>
        <v>-1.7232422701279004E-2</v>
      </c>
    </row>
    <row r="23" spans="1:14" x14ac:dyDescent="0.2">
      <c r="A23" s="358" t="s">
        <v>76</v>
      </c>
      <c r="B23" s="374">
        <v>0.92141823074468598</v>
      </c>
      <c r="C23" s="360">
        <v>0.96532864780195771</v>
      </c>
      <c r="D23" s="360">
        <v>0.95001037523170773</v>
      </c>
      <c r="E23" s="360">
        <v>0.95739598035141937</v>
      </c>
      <c r="F23" s="360">
        <v>0.96300674535424602</v>
      </c>
      <c r="G23" s="375">
        <v>652.07245599999999</v>
      </c>
      <c r="H23" s="360">
        <f t="shared" si="3"/>
        <v>4.7655250994744769E-2</v>
      </c>
      <c r="I23" s="360">
        <f t="shared" si="3"/>
        <v>-1.5868453303576446E-2</v>
      </c>
      <c r="J23" s="360">
        <f t="shared" si="3"/>
        <v>7.774236273904167E-3</v>
      </c>
      <c r="K23" s="360">
        <f t="shared" si="3"/>
        <v>5.8604434507518732E-3</v>
      </c>
      <c r="L23" s="360"/>
      <c r="M23" s="360">
        <f t="shared" ref="M23:M28" si="4">F23/B23-1</f>
        <v>4.5135328585748091E-2</v>
      </c>
      <c r="N23" s="362">
        <f t="shared" ref="N23:N28" si="5">((F23/B23)^(1/3))-1</f>
        <v>1.4824264781267749E-2</v>
      </c>
    </row>
    <row r="24" spans="1:14" x14ac:dyDescent="0.2">
      <c r="A24" s="358" t="s">
        <v>97</v>
      </c>
      <c r="B24" s="374">
        <v>1.7160083828298396</v>
      </c>
      <c r="C24" s="360">
        <v>1.0225605433750724</v>
      </c>
      <c r="D24" s="360">
        <v>2.0917558890606265</v>
      </c>
      <c r="E24" s="360">
        <v>1.0828982514882355</v>
      </c>
      <c r="F24" s="360">
        <v>1.9770937930177739</v>
      </c>
      <c r="G24" s="375">
        <v>12.420642000000001</v>
      </c>
      <c r="H24" s="360">
        <f t="shared" si="3"/>
        <v>-0.40410515845570316</v>
      </c>
      <c r="I24" s="360">
        <f t="shared" si="3"/>
        <v>1.0456059082394851</v>
      </c>
      <c r="J24" s="360">
        <f t="shared" si="3"/>
        <v>-0.48230180340281126</v>
      </c>
      <c r="K24" s="360">
        <f t="shared" si="3"/>
        <v>0.82574289902180431</v>
      </c>
      <c r="L24" s="360"/>
      <c r="M24" s="360">
        <f t="shared" si="4"/>
        <v>0.15214693168187376</v>
      </c>
      <c r="N24" s="362">
        <f t="shared" si="5"/>
        <v>4.8341124069060548E-2</v>
      </c>
    </row>
    <row r="25" spans="1:14" x14ac:dyDescent="0.2">
      <c r="A25" s="358" t="s">
        <v>77</v>
      </c>
      <c r="B25" s="374">
        <v>0.94193601685200157</v>
      </c>
      <c r="C25" s="360">
        <v>0.96582025581291131</v>
      </c>
      <c r="D25" s="360">
        <v>0.92939214214066379</v>
      </c>
      <c r="E25" s="360">
        <v>0.911773752252651</v>
      </c>
      <c r="F25" s="360">
        <v>0.88323125885655052</v>
      </c>
      <c r="G25" s="375">
        <v>2368.354922</v>
      </c>
      <c r="H25" s="360">
        <f t="shared" si="3"/>
        <v>2.5356540713595388E-2</v>
      </c>
      <c r="I25" s="360">
        <f t="shared" si="3"/>
        <v>-3.7717280677227794E-2</v>
      </c>
      <c r="J25" s="360">
        <f t="shared" si="3"/>
        <v>-1.8956895683917119E-2</v>
      </c>
      <c r="K25" s="360">
        <f t="shared" si="3"/>
        <v>-3.130435957997546E-2</v>
      </c>
      <c r="L25" s="360"/>
      <c r="M25" s="360">
        <f t="shared" si="4"/>
        <v>-6.2323509182338532E-2</v>
      </c>
      <c r="N25" s="362">
        <f t="shared" si="5"/>
        <v>-2.1221676833330205E-2</v>
      </c>
    </row>
    <row r="26" spans="1:14" x14ac:dyDescent="0.2">
      <c r="A26" s="358" t="s">
        <v>78</v>
      </c>
      <c r="B26" s="374">
        <v>0.89949791034267901</v>
      </c>
      <c r="C26" s="360">
        <v>1.0133743012631469</v>
      </c>
      <c r="D26" s="360">
        <v>0.97342522179080926</v>
      </c>
      <c r="E26" s="360">
        <v>1.1377426440091891</v>
      </c>
      <c r="F26" s="360">
        <v>0.97147196766225297</v>
      </c>
      <c r="G26" s="375">
        <v>304.78208799999999</v>
      </c>
      <c r="H26" s="360">
        <f t="shared" si="3"/>
        <v>0.12659995049581019</v>
      </c>
      <c r="I26" s="360">
        <f t="shared" si="3"/>
        <v>-3.9421839909046463E-2</v>
      </c>
      <c r="J26" s="360">
        <f t="shared" si="3"/>
        <v>0.16880333336348663</v>
      </c>
      <c r="K26" s="360">
        <f t="shared" si="3"/>
        <v>-0.14614084935854199</v>
      </c>
      <c r="L26" s="360"/>
      <c r="M26" s="360">
        <f t="shared" si="4"/>
        <v>8.0015813813457681E-2</v>
      </c>
      <c r="N26" s="362">
        <f t="shared" si="5"/>
        <v>2.5990575618732192E-2</v>
      </c>
    </row>
    <row r="27" spans="1:14" x14ac:dyDescent="0.2">
      <c r="A27" s="358" t="s">
        <v>98</v>
      </c>
      <c r="B27" s="374">
        <v>1.445858092650234</v>
      </c>
      <c r="C27" s="360">
        <v>0.90919052399046674</v>
      </c>
      <c r="D27" s="360">
        <v>1.3795387920255284</v>
      </c>
      <c r="E27" s="360">
        <v>0.78695846908547973</v>
      </c>
      <c r="F27" s="360">
        <v>0.9527218966930997</v>
      </c>
      <c r="G27" s="375">
        <v>4.152037</v>
      </c>
      <c r="H27" s="360">
        <f t="shared" si="3"/>
        <v>-0.37117582381550629</v>
      </c>
      <c r="I27" s="360">
        <f t="shared" si="3"/>
        <v>0.51732640807857067</v>
      </c>
      <c r="J27" s="360">
        <f t="shared" si="3"/>
        <v>-0.42954959031632867</v>
      </c>
      <c r="K27" s="360">
        <f t="shared" si="3"/>
        <v>0.21063808843718634</v>
      </c>
      <c r="L27" s="360"/>
      <c r="M27" s="360">
        <f t="shared" si="4"/>
        <v>-0.34106818536611971</v>
      </c>
      <c r="N27" s="362">
        <f t="shared" si="5"/>
        <v>-0.12981119408696706</v>
      </c>
    </row>
    <row r="28" spans="1:14" ht="13.5" thickBot="1" x14ac:dyDescent="0.25">
      <c r="A28" s="364" t="s">
        <v>99</v>
      </c>
      <c r="B28" s="365">
        <v>0.92417867486077743</v>
      </c>
      <c r="C28" s="366">
        <v>0.93161980474785622</v>
      </c>
      <c r="D28" s="367">
        <v>0.9138724558684318</v>
      </c>
      <c r="E28" s="367">
        <v>0.92028349638003892</v>
      </c>
      <c r="F28" s="367">
        <v>0.88513121464938849</v>
      </c>
      <c r="G28" s="376">
        <v>8382.8987240000006</v>
      </c>
      <c r="H28" s="366">
        <f t="shared" si="3"/>
        <v>8.0516139243309581E-3</v>
      </c>
      <c r="I28" s="366">
        <f t="shared" si="3"/>
        <v>-1.9049990982349052E-2</v>
      </c>
      <c r="J28" s="366">
        <f t="shared" si="3"/>
        <v>7.015246460749136E-3</v>
      </c>
      <c r="K28" s="366">
        <f t="shared" si="3"/>
        <v>-3.8197231471522541E-2</v>
      </c>
      <c r="L28" s="367"/>
      <c r="M28" s="366">
        <f t="shared" si="4"/>
        <v>-4.2250985954930487E-2</v>
      </c>
      <c r="N28" s="369">
        <f t="shared" si="5"/>
        <v>-1.4286802676251154E-2</v>
      </c>
    </row>
    <row r="29" spans="1:14" ht="9" customHeight="1" thickTop="1" x14ac:dyDescent="0.2"/>
    <row r="30" spans="1:14" ht="13.15" customHeight="1" x14ac:dyDescent="0.2">
      <c r="A30" s="358"/>
      <c r="B30" s="872" t="s">
        <v>108</v>
      </c>
      <c r="C30" s="872"/>
      <c r="D30" s="872"/>
      <c r="E30" s="872"/>
      <c r="F30" s="872"/>
      <c r="G30" s="872"/>
      <c r="H30" s="872"/>
      <c r="I30" s="872"/>
      <c r="J30" s="872"/>
      <c r="K30" s="872"/>
      <c r="L30" s="872"/>
      <c r="M30" s="872"/>
      <c r="N30" s="872"/>
    </row>
    <row r="31" spans="1:14" ht="28.9" customHeight="1" x14ac:dyDescent="0.2">
      <c r="A31" s="372"/>
      <c r="B31" s="873" t="s">
        <v>94</v>
      </c>
      <c r="C31" s="874"/>
      <c r="D31" s="874"/>
      <c r="E31" s="874"/>
      <c r="F31" s="874"/>
      <c r="G31" s="349" t="s">
        <v>101</v>
      </c>
      <c r="H31" s="875" t="s">
        <v>247</v>
      </c>
      <c r="I31" s="875"/>
      <c r="J31" s="875"/>
      <c r="K31" s="875"/>
      <c r="L31" s="481"/>
      <c r="M31" s="351" t="s">
        <v>96</v>
      </c>
      <c r="N31" s="352" t="s">
        <v>248</v>
      </c>
    </row>
    <row r="32" spans="1:14" x14ac:dyDescent="0.2">
      <c r="B32" s="353">
        <v>2009</v>
      </c>
      <c r="C32" s="354">
        <f>B32+1</f>
        <v>2010</v>
      </c>
      <c r="D32" s="354">
        <f>C32+1</f>
        <v>2011</v>
      </c>
      <c r="E32" s="354">
        <f>D32+1</f>
        <v>2012</v>
      </c>
      <c r="F32" s="354">
        <f>E32+1</f>
        <v>2013</v>
      </c>
      <c r="G32" s="354">
        <f>F32</f>
        <v>2013</v>
      </c>
      <c r="H32" s="355" t="str">
        <f>RIGHT(B32,2)&amp;"-"&amp;RIGHT(C32,2)</f>
        <v>09-10</v>
      </c>
      <c r="I32" s="355" t="str">
        <f>RIGHT(C32,2)&amp;"-"&amp;RIGHT(D32,2)</f>
        <v>10-11</v>
      </c>
      <c r="J32" s="355" t="str">
        <f>RIGHT(D32,2)&amp;"-"&amp;RIGHT(E32,2)</f>
        <v>11-12</v>
      </c>
      <c r="K32" s="355" t="str">
        <f>RIGHT(E32,2)&amp;"-"&amp;RIGHT(F32,2)</f>
        <v>12-13</v>
      </c>
      <c r="L32" s="356"/>
      <c r="M32" s="356" t="str">
        <f>RIGHT(B32,2)&amp;"-"&amp;RIGHT(F32,2)</f>
        <v>09-13</v>
      </c>
      <c r="N32" s="357" t="str">
        <f>M32</f>
        <v>09-13</v>
      </c>
    </row>
    <row r="33" spans="1:14" ht="13.5" thickBot="1" x14ac:dyDescent="0.25">
      <c r="A33" s="377" t="s">
        <v>99</v>
      </c>
      <c r="B33" s="378">
        <v>0.92417867486077743</v>
      </c>
      <c r="C33" s="379">
        <v>0.93161980474785622</v>
      </c>
      <c r="D33" s="380">
        <v>0.9138724558684318</v>
      </c>
      <c r="E33" s="380">
        <v>0.92028349638003892</v>
      </c>
      <c r="F33" s="380">
        <v>0.88513121464938849</v>
      </c>
      <c r="G33" s="381">
        <v>8382.8987240000006</v>
      </c>
      <c r="H33" s="379">
        <f t="shared" ref="H33:K38" si="6">C33/B33-1</f>
        <v>8.0516139243309581E-3</v>
      </c>
      <c r="I33" s="379">
        <f t="shared" si="6"/>
        <v>-1.9049990982349052E-2</v>
      </c>
      <c r="J33" s="379">
        <f t="shared" si="6"/>
        <v>7.015246460749136E-3</v>
      </c>
      <c r="K33" s="379">
        <f t="shared" si="6"/>
        <v>-3.8197231471522541E-2</v>
      </c>
      <c r="L33" s="380"/>
      <c r="M33" s="379">
        <f>F33/B33-1</f>
        <v>-4.2250985954930487E-2</v>
      </c>
      <c r="N33" s="382">
        <f>((F33/B33)^(1/3))-1</f>
        <v>-1.4286802676251154E-2</v>
      </c>
    </row>
    <row r="34" spans="1:14" x14ac:dyDescent="0.2">
      <c r="A34" s="358" t="s">
        <v>102</v>
      </c>
      <c r="B34" s="374">
        <v>0.91930570662675593</v>
      </c>
      <c r="C34" s="360">
        <v>0.9143241712946597</v>
      </c>
      <c r="D34" s="360">
        <v>0.90270611875149509</v>
      </c>
      <c r="E34" s="360">
        <v>0.91245827913783784</v>
      </c>
      <c r="F34" s="360">
        <v>0.8816870875302788</v>
      </c>
      <c r="G34" s="383">
        <v>5705.6096770000004</v>
      </c>
      <c r="H34" s="360">
        <f t="shared" si="6"/>
        <v>-5.418801706752352E-3</v>
      </c>
      <c r="I34" s="360">
        <f t="shared" si="6"/>
        <v>-1.2706710494937212E-2</v>
      </c>
      <c r="J34" s="360">
        <f t="shared" si="6"/>
        <v>1.0803250563794498E-2</v>
      </c>
      <c r="K34" s="360">
        <f t="shared" si="6"/>
        <v>-3.3723395700496095E-2</v>
      </c>
      <c r="L34" s="360"/>
      <c r="M34" s="360">
        <f t="shared" ref="M34:M38" si="7">F34/B34-1</f>
        <v>-4.0920684844340416E-2</v>
      </c>
      <c r="N34" s="362">
        <f t="shared" ref="N34:N38" si="8">((F34/B34)^(1/3))-1</f>
        <v>-1.383063281483321E-2</v>
      </c>
    </row>
    <row r="35" spans="1:14" ht="13.5" thickBot="1" x14ac:dyDescent="0.25">
      <c r="A35" s="384" t="s">
        <v>103</v>
      </c>
      <c r="B35" s="378">
        <v>0.93613121608154937</v>
      </c>
      <c r="C35" s="379">
        <v>0.97168297036867624</v>
      </c>
      <c r="D35" s="379">
        <v>0.93868067617861184</v>
      </c>
      <c r="E35" s="379">
        <v>0.9376852297516628</v>
      </c>
      <c r="F35" s="379">
        <v>0.89256157153001026</v>
      </c>
      <c r="G35" s="381">
        <v>2677.2890470000002</v>
      </c>
      <c r="H35" s="379">
        <f t="shared" si="6"/>
        <v>3.7977319500079432E-2</v>
      </c>
      <c r="I35" s="379">
        <f t="shared" si="6"/>
        <v>-3.3964055351862976E-2</v>
      </c>
      <c r="J35" s="379">
        <f t="shared" si="6"/>
        <v>-1.0604739739625835E-3</v>
      </c>
      <c r="K35" s="379">
        <f t="shared" si="6"/>
        <v>-4.8122394157368964E-2</v>
      </c>
      <c r="L35" s="379"/>
      <c r="M35" s="379">
        <f t="shared" si="7"/>
        <v>-4.654224087720582E-2</v>
      </c>
      <c r="N35" s="382">
        <f t="shared" si="8"/>
        <v>-1.5761190306279649E-2</v>
      </c>
    </row>
    <row r="36" spans="1:14" x14ac:dyDescent="0.2">
      <c r="A36" s="358" t="s">
        <v>104</v>
      </c>
      <c r="B36" s="374">
        <v>0.92451614384292558</v>
      </c>
      <c r="C36" s="360">
        <v>0.92357920559065765</v>
      </c>
      <c r="D36" s="360">
        <v>0.90085672523373739</v>
      </c>
      <c r="E36" s="360">
        <v>0.9081783698214736</v>
      </c>
      <c r="F36" s="360">
        <v>0.87486193632825571</v>
      </c>
      <c r="G36" s="383">
        <v>7409.471501</v>
      </c>
      <c r="H36" s="360">
        <f t="shared" si="6"/>
        <v>-1.0134363347873432E-3</v>
      </c>
      <c r="I36" s="360">
        <f t="shared" si="6"/>
        <v>-2.4602633124885642E-2</v>
      </c>
      <c r="J36" s="360">
        <f t="shared" si="6"/>
        <v>8.1274240205473358E-3</v>
      </c>
      <c r="K36" s="360">
        <f t="shared" si="6"/>
        <v>-3.6684900896469363E-2</v>
      </c>
      <c r="L36" s="360"/>
      <c r="M36" s="360">
        <f t="shared" si="7"/>
        <v>-5.370831850298774E-2</v>
      </c>
      <c r="N36" s="362">
        <f t="shared" si="8"/>
        <v>-1.8233201947014943E-2</v>
      </c>
    </row>
    <row r="37" spans="1:14" x14ac:dyDescent="0.2">
      <c r="A37" s="358" t="s">
        <v>105</v>
      </c>
      <c r="B37" s="374">
        <v>0.91435034326700859</v>
      </c>
      <c r="C37" s="360">
        <v>0.9808098850192476</v>
      </c>
      <c r="D37" s="360">
        <v>0.95754017640015876</v>
      </c>
      <c r="E37" s="360">
        <v>1.0149387412302611</v>
      </c>
      <c r="F37" s="360">
        <v>0.96568707388371122</v>
      </c>
      <c r="G37" s="383">
        <v>956.85454400000003</v>
      </c>
      <c r="H37" s="360">
        <f t="shared" si="6"/>
        <v>7.2684985838990857E-2</v>
      </c>
      <c r="I37" s="360">
        <f t="shared" si="6"/>
        <v>-2.3724993981511733E-2</v>
      </c>
      <c r="J37" s="360">
        <f t="shared" si="6"/>
        <v>5.9943766585220937E-2</v>
      </c>
      <c r="K37" s="360">
        <f t="shared" si="6"/>
        <v>-4.8526738950618098E-2</v>
      </c>
      <c r="L37" s="360"/>
      <c r="M37" s="360">
        <f t="shared" si="7"/>
        <v>5.6145580296141695E-2</v>
      </c>
      <c r="N37" s="362">
        <f t="shared" si="8"/>
        <v>1.8375467422402592E-2</v>
      </c>
    </row>
    <row r="38" spans="1:14" ht="13.5" thickBot="1" x14ac:dyDescent="0.25">
      <c r="A38" s="385" t="s">
        <v>252</v>
      </c>
      <c r="B38" s="386">
        <v>1.6177976281659157</v>
      </c>
      <c r="C38" s="387">
        <v>0.98053007389664593</v>
      </c>
      <c r="D38" s="388">
        <v>1.8161131978225626</v>
      </c>
      <c r="E38" s="388">
        <v>0.95732434821056567</v>
      </c>
      <c r="F38" s="388">
        <v>1.5575312007776352</v>
      </c>
      <c r="G38" s="389">
        <v>16.572679000000001</v>
      </c>
      <c r="H38" s="387">
        <f t="shared" si="6"/>
        <v>-0.39391055047579404</v>
      </c>
      <c r="I38" s="387">
        <f t="shared" si="6"/>
        <v>0.85217490638027327</v>
      </c>
      <c r="J38" s="387">
        <f t="shared" si="6"/>
        <v>-0.47287187309780354</v>
      </c>
      <c r="K38" s="387">
        <f t="shared" si="6"/>
        <v>0.62696290310486558</v>
      </c>
      <c r="L38" s="388"/>
      <c r="M38" s="387">
        <f t="shared" si="7"/>
        <v>-3.7252142257498622E-2</v>
      </c>
      <c r="N38" s="390">
        <f t="shared" si="8"/>
        <v>-1.2574844664529738E-2</v>
      </c>
    </row>
    <row r="39" spans="1:14" ht="13.5" thickTop="1" x14ac:dyDescent="0.2">
      <c r="B39" s="158"/>
      <c r="C39" s="158"/>
      <c r="D39" s="158"/>
      <c r="E39" s="158"/>
      <c r="F39" s="158"/>
      <c r="G39" s="363"/>
      <c r="H39" s="393"/>
      <c r="I39" s="363"/>
    </row>
    <row r="40" spans="1:14" x14ac:dyDescent="0.2">
      <c r="A40" s="780" t="s">
        <v>255</v>
      </c>
      <c r="B40" s="363"/>
      <c r="C40" s="363"/>
      <c r="D40" s="363"/>
      <c r="E40" s="363"/>
      <c r="F40" s="363"/>
      <c r="G40" s="363"/>
      <c r="H40" s="393"/>
      <c r="I40" s="363"/>
    </row>
    <row r="41" spans="1:14" x14ac:dyDescent="0.2">
      <c r="A41" s="780" t="s">
        <v>256</v>
      </c>
      <c r="B41" s="158"/>
      <c r="C41" s="158"/>
      <c r="D41" s="158"/>
      <c r="E41" s="158"/>
      <c r="F41" s="158"/>
      <c r="G41" s="363"/>
      <c r="H41" s="393"/>
      <c r="I41" s="363"/>
    </row>
    <row r="42" spans="1:14" x14ac:dyDescent="0.2">
      <c r="B42" s="363"/>
      <c r="C42" s="363"/>
      <c r="D42" s="363"/>
      <c r="E42" s="363"/>
      <c r="F42" s="363"/>
      <c r="G42" s="363"/>
      <c r="H42" s="393"/>
      <c r="I42" s="363"/>
    </row>
    <row r="43" spans="1:14" x14ac:dyDescent="0.2">
      <c r="B43" s="363"/>
      <c r="C43" s="363"/>
      <c r="D43" s="363"/>
      <c r="E43" s="363"/>
      <c r="F43" s="363"/>
      <c r="G43" s="363"/>
      <c r="H43" s="393"/>
      <c r="I43" s="363"/>
    </row>
    <row r="44" spans="1:14" x14ac:dyDescent="0.2">
      <c r="B44" s="363"/>
      <c r="C44" s="363"/>
      <c r="D44" s="363"/>
      <c r="E44" s="363"/>
      <c r="F44" s="363"/>
      <c r="G44" s="363"/>
      <c r="H44" s="393"/>
      <c r="I44" s="363"/>
    </row>
    <row r="45" spans="1:14" x14ac:dyDescent="0.2">
      <c r="B45" s="363"/>
      <c r="C45" s="363"/>
      <c r="D45" s="363"/>
      <c r="E45" s="363"/>
      <c r="F45" s="363"/>
      <c r="G45" s="363"/>
      <c r="H45" s="363"/>
      <c r="I45" s="363"/>
    </row>
    <row r="46" spans="1:14" x14ac:dyDescent="0.2">
      <c r="B46" s="363"/>
      <c r="C46" s="363"/>
      <c r="D46" s="363"/>
      <c r="E46" s="363"/>
      <c r="F46" s="363"/>
      <c r="G46" s="363"/>
      <c r="H46" s="363"/>
      <c r="I46" s="363"/>
    </row>
  </sheetData>
  <mergeCells count="15">
    <mergeCell ref="B30:N30"/>
    <mergeCell ref="B31:F31"/>
    <mergeCell ref="H31:K31"/>
    <mergeCell ref="B8:N8"/>
    <mergeCell ref="B9:F9"/>
    <mergeCell ref="H9:K9"/>
    <mergeCell ref="B19:N19"/>
    <mergeCell ref="B20:F20"/>
    <mergeCell ref="H20:K20"/>
    <mergeCell ref="B6:N6"/>
    <mergeCell ref="B1:N1"/>
    <mergeCell ref="B2:N2"/>
    <mergeCell ref="B3:N3"/>
    <mergeCell ref="B4:N4"/>
    <mergeCell ref="B5:N5"/>
  </mergeCells>
  <printOptions horizontalCentered="1" verticalCentered="1"/>
  <pageMargins left="0.7" right="0.7" top="0.75" bottom="0.75" header="0.3" footer="0.3"/>
  <pageSetup scale="8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4"/>
  <sheetViews>
    <sheetView zoomScaleNormal="100" workbookViewId="0"/>
  </sheetViews>
  <sheetFormatPr defaultColWidth="9.140625" defaultRowHeight="12.75" x14ac:dyDescent="0.2"/>
  <cols>
    <col min="1" max="1" width="47.85546875" style="394" bestFit="1" customWidth="1"/>
    <col min="2" max="6" width="7.28515625" style="395" bestFit="1" customWidth="1"/>
    <col min="7" max="7" width="7.5703125" style="395" bestFit="1" customWidth="1"/>
    <col min="8" max="11" width="7.28515625" style="395" bestFit="1" customWidth="1"/>
    <col min="12" max="12" width="1.7109375" style="395" customWidth="1"/>
    <col min="13" max="13" width="7.28515625" style="395" bestFit="1" customWidth="1"/>
    <col min="14" max="14" width="7.42578125" style="395" bestFit="1" customWidth="1"/>
    <col min="15" max="246" width="9.140625" style="395"/>
    <col min="247" max="247" width="8" style="395" customWidth="1"/>
    <col min="248" max="255" width="8.28515625" style="395" customWidth="1"/>
    <col min="256" max="256" width="1.7109375" style="395" customWidth="1"/>
    <col min="257" max="258" width="9.28515625" style="395" customWidth="1"/>
    <col min="259" max="259" width="2.42578125" style="395" customWidth="1"/>
    <col min="260" max="267" width="8.28515625" style="395" customWidth="1"/>
    <col min="268" max="268" width="1.7109375" style="395" customWidth="1"/>
    <col min="269" max="270" width="9.28515625" style="395" customWidth="1"/>
    <col min="271" max="502" width="9.140625" style="395"/>
    <col min="503" max="503" width="8" style="395" customWidth="1"/>
    <col min="504" max="511" width="8.28515625" style="395" customWidth="1"/>
    <col min="512" max="512" width="1.7109375" style="395" customWidth="1"/>
    <col min="513" max="514" width="9.28515625" style="395" customWidth="1"/>
    <col min="515" max="515" width="2.42578125" style="395" customWidth="1"/>
    <col min="516" max="523" width="8.28515625" style="395" customWidth="1"/>
    <col min="524" max="524" width="1.7109375" style="395" customWidth="1"/>
    <col min="525" max="526" width="9.28515625" style="395" customWidth="1"/>
    <col min="527" max="758" width="9.140625" style="395"/>
    <col min="759" max="759" width="8" style="395" customWidth="1"/>
    <col min="760" max="767" width="8.28515625" style="395" customWidth="1"/>
    <col min="768" max="768" width="1.7109375" style="395" customWidth="1"/>
    <col min="769" max="770" width="9.28515625" style="395" customWidth="1"/>
    <col min="771" max="771" width="2.42578125" style="395" customWidth="1"/>
    <col min="772" max="779" width="8.28515625" style="395" customWidth="1"/>
    <col min="780" max="780" width="1.7109375" style="395" customWidth="1"/>
    <col min="781" max="782" width="9.28515625" style="395" customWidth="1"/>
    <col min="783" max="1014" width="9.140625" style="395"/>
    <col min="1015" max="1015" width="8" style="395" customWidth="1"/>
    <col min="1016" max="1023" width="8.28515625" style="395" customWidth="1"/>
    <col min="1024" max="1024" width="1.7109375" style="395" customWidth="1"/>
    <col min="1025" max="1026" width="9.28515625" style="395" customWidth="1"/>
    <col min="1027" max="1027" width="2.42578125" style="395" customWidth="1"/>
    <col min="1028" max="1035" width="8.28515625" style="395" customWidth="1"/>
    <col min="1036" max="1036" width="1.7109375" style="395" customWidth="1"/>
    <col min="1037" max="1038" width="9.28515625" style="395" customWidth="1"/>
    <col min="1039" max="1270" width="9.140625" style="395"/>
    <col min="1271" max="1271" width="8" style="395" customWidth="1"/>
    <col min="1272" max="1279" width="8.28515625" style="395" customWidth="1"/>
    <col min="1280" max="1280" width="1.7109375" style="395" customWidth="1"/>
    <col min="1281" max="1282" width="9.28515625" style="395" customWidth="1"/>
    <col min="1283" max="1283" width="2.42578125" style="395" customWidth="1"/>
    <col min="1284" max="1291" width="8.28515625" style="395" customWidth="1"/>
    <col min="1292" max="1292" width="1.7109375" style="395" customWidth="1"/>
    <col min="1293" max="1294" width="9.28515625" style="395" customWidth="1"/>
    <col min="1295" max="1526" width="9.140625" style="395"/>
    <col min="1527" max="1527" width="8" style="395" customWidth="1"/>
    <col min="1528" max="1535" width="8.28515625" style="395" customWidth="1"/>
    <col min="1536" max="1536" width="1.7109375" style="395" customWidth="1"/>
    <col min="1537" max="1538" width="9.28515625" style="395" customWidth="1"/>
    <col min="1539" max="1539" width="2.42578125" style="395" customWidth="1"/>
    <col min="1540" max="1547" width="8.28515625" style="395" customWidth="1"/>
    <col min="1548" max="1548" width="1.7109375" style="395" customWidth="1"/>
    <col min="1549" max="1550" width="9.28515625" style="395" customWidth="1"/>
    <col min="1551" max="1782" width="9.140625" style="395"/>
    <col min="1783" max="1783" width="8" style="395" customWidth="1"/>
    <col min="1784" max="1791" width="8.28515625" style="395" customWidth="1"/>
    <col min="1792" max="1792" width="1.7109375" style="395" customWidth="1"/>
    <col min="1793" max="1794" width="9.28515625" style="395" customWidth="1"/>
    <col min="1795" max="1795" width="2.42578125" style="395" customWidth="1"/>
    <col min="1796" max="1803" width="8.28515625" style="395" customWidth="1"/>
    <col min="1804" max="1804" width="1.7109375" style="395" customWidth="1"/>
    <col min="1805" max="1806" width="9.28515625" style="395" customWidth="1"/>
    <col min="1807" max="2038" width="9.140625" style="395"/>
    <col min="2039" max="2039" width="8" style="395" customWidth="1"/>
    <col min="2040" max="2047" width="8.28515625" style="395" customWidth="1"/>
    <col min="2048" max="2048" width="1.7109375" style="395" customWidth="1"/>
    <col min="2049" max="2050" width="9.28515625" style="395" customWidth="1"/>
    <col min="2051" max="2051" width="2.42578125" style="395" customWidth="1"/>
    <col min="2052" max="2059" width="8.28515625" style="395" customWidth="1"/>
    <col min="2060" max="2060" width="1.7109375" style="395" customWidth="1"/>
    <col min="2061" max="2062" width="9.28515625" style="395" customWidth="1"/>
    <col min="2063" max="2294" width="9.140625" style="395"/>
    <col min="2295" max="2295" width="8" style="395" customWidth="1"/>
    <col min="2296" max="2303" width="8.28515625" style="395" customWidth="1"/>
    <col min="2304" max="2304" width="1.7109375" style="395" customWidth="1"/>
    <col min="2305" max="2306" width="9.28515625" style="395" customWidth="1"/>
    <col min="2307" max="2307" width="2.42578125" style="395" customWidth="1"/>
    <col min="2308" max="2315" width="8.28515625" style="395" customWidth="1"/>
    <col min="2316" max="2316" width="1.7109375" style="395" customWidth="1"/>
    <col min="2317" max="2318" width="9.28515625" style="395" customWidth="1"/>
    <col min="2319" max="2550" width="9.140625" style="395"/>
    <col min="2551" max="2551" width="8" style="395" customWidth="1"/>
    <col min="2552" max="2559" width="8.28515625" style="395" customWidth="1"/>
    <col min="2560" max="2560" width="1.7109375" style="395" customWidth="1"/>
    <col min="2561" max="2562" width="9.28515625" style="395" customWidth="1"/>
    <col min="2563" max="2563" width="2.42578125" style="395" customWidth="1"/>
    <col min="2564" max="2571" width="8.28515625" style="395" customWidth="1"/>
    <col min="2572" max="2572" width="1.7109375" style="395" customWidth="1"/>
    <col min="2573" max="2574" width="9.28515625" style="395" customWidth="1"/>
    <col min="2575" max="2806" width="9.140625" style="395"/>
    <col min="2807" max="2807" width="8" style="395" customWidth="1"/>
    <col min="2808" max="2815" width="8.28515625" style="395" customWidth="1"/>
    <col min="2816" max="2816" width="1.7109375" style="395" customWidth="1"/>
    <col min="2817" max="2818" width="9.28515625" style="395" customWidth="1"/>
    <col min="2819" max="2819" width="2.42578125" style="395" customWidth="1"/>
    <col min="2820" max="2827" width="8.28515625" style="395" customWidth="1"/>
    <col min="2828" max="2828" width="1.7109375" style="395" customWidth="1"/>
    <col min="2829" max="2830" width="9.28515625" style="395" customWidth="1"/>
    <col min="2831" max="3062" width="9.140625" style="395"/>
    <col min="3063" max="3063" width="8" style="395" customWidth="1"/>
    <col min="3064" max="3071" width="8.28515625" style="395" customWidth="1"/>
    <col min="3072" max="3072" width="1.7109375" style="395" customWidth="1"/>
    <col min="3073" max="3074" width="9.28515625" style="395" customWidth="1"/>
    <col min="3075" max="3075" width="2.42578125" style="395" customWidth="1"/>
    <col min="3076" max="3083" width="8.28515625" style="395" customWidth="1"/>
    <col min="3084" max="3084" width="1.7109375" style="395" customWidth="1"/>
    <col min="3085" max="3086" width="9.28515625" style="395" customWidth="1"/>
    <col min="3087" max="3318" width="9.140625" style="395"/>
    <col min="3319" max="3319" width="8" style="395" customWidth="1"/>
    <col min="3320" max="3327" width="8.28515625" style="395" customWidth="1"/>
    <col min="3328" max="3328" width="1.7109375" style="395" customWidth="1"/>
    <col min="3329" max="3330" width="9.28515625" style="395" customWidth="1"/>
    <col min="3331" max="3331" width="2.42578125" style="395" customWidth="1"/>
    <col min="3332" max="3339" width="8.28515625" style="395" customWidth="1"/>
    <col min="3340" max="3340" width="1.7109375" style="395" customWidth="1"/>
    <col min="3341" max="3342" width="9.28515625" style="395" customWidth="1"/>
    <col min="3343" max="3574" width="9.140625" style="395"/>
    <col min="3575" max="3575" width="8" style="395" customWidth="1"/>
    <col min="3576" max="3583" width="8.28515625" style="395" customWidth="1"/>
    <col min="3584" max="3584" width="1.7109375" style="395" customWidth="1"/>
    <col min="3585" max="3586" width="9.28515625" style="395" customWidth="1"/>
    <col min="3587" max="3587" width="2.42578125" style="395" customWidth="1"/>
    <col min="3588" max="3595" width="8.28515625" style="395" customWidth="1"/>
    <col min="3596" max="3596" width="1.7109375" style="395" customWidth="1"/>
    <col min="3597" max="3598" width="9.28515625" style="395" customWidth="1"/>
    <col min="3599" max="3830" width="9.140625" style="395"/>
    <col min="3831" max="3831" width="8" style="395" customWidth="1"/>
    <col min="3832" max="3839" width="8.28515625" style="395" customWidth="1"/>
    <col min="3840" max="3840" width="1.7109375" style="395" customWidth="1"/>
    <col min="3841" max="3842" width="9.28515625" style="395" customWidth="1"/>
    <col min="3843" max="3843" width="2.42578125" style="395" customWidth="1"/>
    <col min="3844" max="3851" width="8.28515625" style="395" customWidth="1"/>
    <col min="3852" max="3852" width="1.7109375" style="395" customWidth="1"/>
    <col min="3853" max="3854" width="9.28515625" style="395" customWidth="1"/>
    <col min="3855" max="4086" width="9.140625" style="395"/>
    <col min="4087" max="4087" width="8" style="395" customWidth="1"/>
    <col min="4088" max="4095" width="8.28515625" style="395" customWidth="1"/>
    <col min="4096" max="4096" width="1.7109375" style="395" customWidth="1"/>
    <col min="4097" max="4098" width="9.28515625" style="395" customWidth="1"/>
    <col min="4099" max="4099" width="2.42578125" style="395" customWidth="1"/>
    <col min="4100" max="4107" width="8.28515625" style="395" customWidth="1"/>
    <col min="4108" max="4108" width="1.7109375" style="395" customWidth="1"/>
    <col min="4109" max="4110" width="9.28515625" style="395" customWidth="1"/>
    <col min="4111" max="4342" width="9.140625" style="395"/>
    <col min="4343" max="4343" width="8" style="395" customWidth="1"/>
    <col min="4344" max="4351" width="8.28515625" style="395" customWidth="1"/>
    <col min="4352" max="4352" width="1.7109375" style="395" customWidth="1"/>
    <col min="4353" max="4354" width="9.28515625" style="395" customWidth="1"/>
    <col min="4355" max="4355" width="2.42578125" style="395" customWidth="1"/>
    <col min="4356" max="4363" width="8.28515625" style="395" customWidth="1"/>
    <col min="4364" max="4364" width="1.7109375" style="395" customWidth="1"/>
    <col min="4365" max="4366" width="9.28515625" style="395" customWidth="1"/>
    <col min="4367" max="4598" width="9.140625" style="395"/>
    <col min="4599" max="4599" width="8" style="395" customWidth="1"/>
    <col min="4600" max="4607" width="8.28515625" style="395" customWidth="1"/>
    <col min="4608" max="4608" width="1.7109375" style="395" customWidth="1"/>
    <col min="4609" max="4610" width="9.28515625" style="395" customWidth="1"/>
    <col min="4611" max="4611" width="2.42578125" style="395" customWidth="1"/>
    <col min="4612" max="4619" width="8.28515625" style="395" customWidth="1"/>
    <col min="4620" max="4620" width="1.7109375" style="395" customWidth="1"/>
    <col min="4621" max="4622" width="9.28515625" style="395" customWidth="1"/>
    <col min="4623" max="4854" width="9.140625" style="395"/>
    <col min="4855" max="4855" width="8" style="395" customWidth="1"/>
    <col min="4856" max="4863" width="8.28515625" style="395" customWidth="1"/>
    <col min="4864" max="4864" width="1.7109375" style="395" customWidth="1"/>
    <col min="4865" max="4866" width="9.28515625" style="395" customWidth="1"/>
    <col min="4867" max="4867" width="2.42578125" style="395" customWidth="1"/>
    <col min="4868" max="4875" width="8.28515625" style="395" customWidth="1"/>
    <col min="4876" max="4876" width="1.7109375" style="395" customWidth="1"/>
    <col min="4877" max="4878" width="9.28515625" style="395" customWidth="1"/>
    <col min="4879" max="5110" width="9.140625" style="395"/>
    <col min="5111" max="5111" width="8" style="395" customWidth="1"/>
    <col min="5112" max="5119" width="8.28515625" style="395" customWidth="1"/>
    <col min="5120" max="5120" width="1.7109375" style="395" customWidth="1"/>
    <col min="5121" max="5122" width="9.28515625" style="395" customWidth="1"/>
    <col min="5123" max="5123" width="2.42578125" style="395" customWidth="1"/>
    <col min="5124" max="5131" width="8.28515625" style="395" customWidth="1"/>
    <col min="5132" max="5132" width="1.7109375" style="395" customWidth="1"/>
    <col min="5133" max="5134" width="9.28515625" style="395" customWidth="1"/>
    <col min="5135" max="5366" width="9.140625" style="395"/>
    <col min="5367" max="5367" width="8" style="395" customWidth="1"/>
    <col min="5368" max="5375" width="8.28515625" style="395" customWidth="1"/>
    <col min="5376" max="5376" width="1.7109375" style="395" customWidth="1"/>
    <col min="5377" max="5378" width="9.28515625" style="395" customWidth="1"/>
    <col min="5379" max="5379" width="2.42578125" style="395" customWidth="1"/>
    <col min="5380" max="5387" width="8.28515625" style="395" customWidth="1"/>
    <col min="5388" max="5388" width="1.7109375" style="395" customWidth="1"/>
    <col min="5389" max="5390" width="9.28515625" style="395" customWidth="1"/>
    <col min="5391" max="5622" width="9.140625" style="395"/>
    <col min="5623" max="5623" width="8" style="395" customWidth="1"/>
    <col min="5624" max="5631" width="8.28515625" style="395" customWidth="1"/>
    <col min="5632" max="5632" width="1.7109375" style="395" customWidth="1"/>
    <col min="5633" max="5634" width="9.28515625" style="395" customWidth="1"/>
    <col min="5635" max="5635" width="2.42578125" style="395" customWidth="1"/>
    <col min="5636" max="5643" width="8.28515625" style="395" customWidth="1"/>
    <col min="5644" max="5644" width="1.7109375" style="395" customWidth="1"/>
    <col min="5645" max="5646" width="9.28515625" style="395" customWidth="1"/>
    <col min="5647" max="5878" width="9.140625" style="395"/>
    <col min="5879" max="5879" width="8" style="395" customWidth="1"/>
    <col min="5880" max="5887" width="8.28515625" style="395" customWidth="1"/>
    <col min="5888" max="5888" width="1.7109375" style="395" customWidth="1"/>
    <col min="5889" max="5890" width="9.28515625" style="395" customWidth="1"/>
    <col min="5891" max="5891" width="2.42578125" style="395" customWidth="1"/>
    <col min="5892" max="5899" width="8.28515625" style="395" customWidth="1"/>
    <col min="5900" max="5900" width="1.7109375" style="395" customWidth="1"/>
    <col min="5901" max="5902" width="9.28515625" style="395" customWidth="1"/>
    <col min="5903" max="6134" width="9.140625" style="395"/>
    <col min="6135" max="6135" width="8" style="395" customWidth="1"/>
    <col min="6136" max="6143" width="8.28515625" style="395" customWidth="1"/>
    <col min="6144" max="6144" width="1.7109375" style="395" customWidth="1"/>
    <col min="6145" max="6146" width="9.28515625" style="395" customWidth="1"/>
    <col min="6147" max="6147" width="2.42578125" style="395" customWidth="1"/>
    <col min="6148" max="6155" width="8.28515625" style="395" customWidth="1"/>
    <col min="6156" max="6156" width="1.7109375" style="395" customWidth="1"/>
    <col min="6157" max="6158" width="9.28515625" style="395" customWidth="1"/>
    <col min="6159" max="6390" width="9.140625" style="395"/>
    <col min="6391" max="6391" width="8" style="395" customWidth="1"/>
    <col min="6392" max="6399" width="8.28515625" style="395" customWidth="1"/>
    <col min="6400" max="6400" width="1.7109375" style="395" customWidth="1"/>
    <col min="6401" max="6402" width="9.28515625" style="395" customWidth="1"/>
    <col min="6403" max="6403" width="2.42578125" style="395" customWidth="1"/>
    <col min="6404" max="6411" width="8.28515625" style="395" customWidth="1"/>
    <col min="6412" max="6412" width="1.7109375" style="395" customWidth="1"/>
    <col min="6413" max="6414" width="9.28515625" style="395" customWidth="1"/>
    <col min="6415" max="6646" width="9.140625" style="395"/>
    <col min="6647" max="6647" width="8" style="395" customWidth="1"/>
    <col min="6648" max="6655" width="8.28515625" style="395" customWidth="1"/>
    <col min="6656" max="6656" width="1.7109375" style="395" customWidth="1"/>
    <col min="6657" max="6658" width="9.28515625" style="395" customWidth="1"/>
    <col min="6659" max="6659" width="2.42578125" style="395" customWidth="1"/>
    <col min="6660" max="6667" width="8.28515625" style="395" customWidth="1"/>
    <col min="6668" max="6668" width="1.7109375" style="395" customWidth="1"/>
    <col min="6669" max="6670" width="9.28515625" style="395" customWidth="1"/>
    <col min="6671" max="6902" width="9.140625" style="395"/>
    <col min="6903" max="6903" width="8" style="395" customWidth="1"/>
    <col min="6904" max="6911" width="8.28515625" style="395" customWidth="1"/>
    <col min="6912" max="6912" width="1.7109375" style="395" customWidth="1"/>
    <col min="6913" max="6914" width="9.28515625" style="395" customWidth="1"/>
    <col min="6915" max="6915" width="2.42578125" style="395" customWidth="1"/>
    <col min="6916" max="6923" width="8.28515625" style="395" customWidth="1"/>
    <col min="6924" max="6924" width="1.7109375" style="395" customWidth="1"/>
    <col min="6925" max="6926" width="9.28515625" style="395" customWidth="1"/>
    <col min="6927" max="7158" width="9.140625" style="395"/>
    <col min="7159" max="7159" width="8" style="395" customWidth="1"/>
    <col min="7160" max="7167" width="8.28515625" style="395" customWidth="1"/>
    <col min="7168" max="7168" width="1.7109375" style="395" customWidth="1"/>
    <col min="7169" max="7170" width="9.28515625" style="395" customWidth="1"/>
    <col min="7171" max="7171" width="2.42578125" style="395" customWidth="1"/>
    <col min="7172" max="7179" width="8.28515625" style="395" customWidth="1"/>
    <col min="7180" max="7180" width="1.7109375" style="395" customWidth="1"/>
    <col min="7181" max="7182" width="9.28515625" style="395" customWidth="1"/>
    <col min="7183" max="7414" width="9.140625" style="395"/>
    <col min="7415" max="7415" width="8" style="395" customWidth="1"/>
    <col min="7416" max="7423" width="8.28515625" style="395" customWidth="1"/>
    <col min="7424" max="7424" width="1.7109375" style="395" customWidth="1"/>
    <col min="7425" max="7426" width="9.28515625" style="395" customWidth="1"/>
    <col min="7427" max="7427" width="2.42578125" style="395" customWidth="1"/>
    <col min="7428" max="7435" width="8.28515625" style="395" customWidth="1"/>
    <col min="7436" max="7436" width="1.7109375" style="395" customWidth="1"/>
    <col min="7437" max="7438" width="9.28515625" style="395" customWidth="1"/>
    <col min="7439" max="7670" width="9.140625" style="395"/>
    <col min="7671" max="7671" width="8" style="395" customWidth="1"/>
    <col min="7672" max="7679" width="8.28515625" style="395" customWidth="1"/>
    <col min="7680" max="7680" width="1.7109375" style="395" customWidth="1"/>
    <col min="7681" max="7682" width="9.28515625" style="395" customWidth="1"/>
    <col min="7683" max="7683" width="2.42578125" style="395" customWidth="1"/>
    <col min="7684" max="7691" width="8.28515625" style="395" customWidth="1"/>
    <col min="7692" max="7692" width="1.7109375" style="395" customWidth="1"/>
    <col min="7693" max="7694" width="9.28515625" style="395" customWidth="1"/>
    <col min="7695" max="7926" width="9.140625" style="395"/>
    <col min="7927" max="7927" width="8" style="395" customWidth="1"/>
    <col min="7928" max="7935" width="8.28515625" style="395" customWidth="1"/>
    <col min="7936" max="7936" width="1.7109375" style="395" customWidth="1"/>
    <col min="7937" max="7938" width="9.28515625" style="395" customWidth="1"/>
    <col min="7939" max="7939" width="2.42578125" style="395" customWidth="1"/>
    <col min="7940" max="7947" width="8.28515625" style="395" customWidth="1"/>
    <col min="7948" max="7948" width="1.7109375" style="395" customWidth="1"/>
    <col min="7949" max="7950" width="9.28515625" style="395" customWidth="1"/>
    <col min="7951" max="8182" width="9.140625" style="395"/>
    <col min="8183" max="8183" width="8" style="395" customWidth="1"/>
    <col min="8184" max="8191" width="8.28515625" style="395" customWidth="1"/>
    <col min="8192" max="8192" width="1.7109375" style="395" customWidth="1"/>
    <col min="8193" max="8194" width="9.28515625" style="395" customWidth="1"/>
    <col min="8195" max="8195" width="2.42578125" style="395" customWidth="1"/>
    <col min="8196" max="8203" width="8.28515625" style="395" customWidth="1"/>
    <col min="8204" max="8204" width="1.7109375" style="395" customWidth="1"/>
    <col min="8205" max="8206" width="9.28515625" style="395" customWidth="1"/>
    <col min="8207" max="8438" width="9.140625" style="395"/>
    <col min="8439" max="8439" width="8" style="395" customWidth="1"/>
    <col min="8440" max="8447" width="8.28515625" style="395" customWidth="1"/>
    <col min="8448" max="8448" width="1.7109375" style="395" customWidth="1"/>
    <col min="8449" max="8450" width="9.28515625" style="395" customWidth="1"/>
    <col min="8451" max="8451" width="2.42578125" style="395" customWidth="1"/>
    <col min="8452" max="8459" width="8.28515625" style="395" customWidth="1"/>
    <col min="8460" max="8460" width="1.7109375" style="395" customWidth="1"/>
    <col min="8461" max="8462" width="9.28515625" style="395" customWidth="1"/>
    <col min="8463" max="8694" width="9.140625" style="395"/>
    <col min="8695" max="8695" width="8" style="395" customWidth="1"/>
    <col min="8696" max="8703" width="8.28515625" style="395" customWidth="1"/>
    <col min="8704" max="8704" width="1.7109375" style="395" customWidth="1"/>
    <col min="8705" max="8706" width="9.28515625" style="395" customWidth="1"/>
    <col min="8707" max="8707" width="2.42578125" style="395" customWidth="1"/>
    <col min="8708" max="8715" width="8.28515625" style="395" customWidth="1"/>
    <col min="8716" max="8716" width="1.7109375" style="395" customWidth="1"/>
    <col min="8717" max="8718" width="9.28515625" style="395" customWidth="1"/>
    <col min="8719" max="8950" width="9.140625" style="395"/>
    <col min="8951" max="8951" width="8" style="395" customWidth="1"/>
    <col min="8952" max="8959" width="8.28515625" style="395" customWidth="1"/>
    <col min="8960" max="8960" width="1.7109375" style="395" customWidth="1"/>
    <col min="8961" max="8962" width="9.28515625" style="395" customWidth="1"/>
    <col min="8963" max="8963" width="2.42578125" style="395" customWidth="1"/>
    <col min="8964" max="8971" width="8.28515625" style="395" customWidth="1"/>
    <col min="8972" max="8972" width="1.7109375" style="395" customWidth="1"/>
    <col min="8973" max="8974" width="9.28515625" style="395" customWidth="1"/>
    <col min="8975" max="9206" width="9.140625" style="395"/>
    <col min="9207" max="9207" width="8" style="395" customWidth="1"/>
    <col min="9208" max="9215" width="8.28515625" style="395" customWidth="1"/>
    <col min="9216" max="9216" width="1.7109375" style="395" customWidth="1"/>
    <col min="9217" max="9218" width="9.28515625" style="395" customWidth="1"/>
    <col min="9219" max="9219" width="2.42578125" style="395" customWidth="1"/>
    <col min="9220" max="9227" width="8.28515625" style="395" customWidth="1"/>
    <col min="9228" max="9228" width="1.7109375" style="395" customWidth="1"/>
    <col min="9229" max="9230" width="9.28515625" style="395" customWidth="1"/>
    <col min="9231" max="9462" width="9.140625" style="395"/>
    <col min="9463" max="9463" width="8" style="395" customWidth="1"/>
    <col min="9464" max="9471" width="8.28515625" style="395" customWidth="1"/>
    <col min="9472" max="9472" width="1.7109375" style="395" customWidth="1"/>
    <col min="9473" max="9474" width="9.28515625" style="395" customWidth="1"/>
    <col min="9475" max="9475" width="2.42578125" style="395" customWidth="1"/>
    <col min="9476" max="9483" width="8.28515625" style="395" customWidth="1"/>
    <col min="9484" max="9484" width="1.7109375" style="395" customWidth="1"/>
    <col min="9485" max="9486" width="9.28515625" style="395" customWidth="1"/>
    <col min="9487" max="9718" width="9.140625" style="395"/>
    <col min="9719" max="9719" width="8" style="395" customWidth="1"/>
    <col min="9720" max="9727" width="8.28515625" style="395" customWidth="1"/>
    <col min="9728" max="9728" width="1.7109375" style="395" customWidth="1"/>
    <col min="9729" max="9730" width="9.28515625" style="395" customWidth="1"/>
    <col min="9731" max="9731" width="2.42578125" style="395" customWidth="1"/>
    <col min="9732" max="9739" width="8.28515625" style="395" customWidth="1"/>
    <col min="9740" max="9740" width="1.7109375" style="395" customWidth="1"/>
    <col min="9741" max="9742" width="9.28515625" style="395" customWidth="1"/>
    <col min="9743" max="9974" width="9.140625" style="395"/>
    <col min="9975" max="9975" width="8" style="395" customWidth="1"/>
    <col min="9976" max="9983" width="8.28515625" style="395" customWidth="1"/>
    <col min="9984" max="9984" width="1.7109375" style="395" customWidth="1"/>
    <col min="9985" max="9986" width="9.28515625" style="395" customWidth="1"/>
    <col min="9987" max="9987" width="2.42578125" style="395" customWidth="1"/>
    <col min="9988" max="9995" width="8.28515625" style="395" customWidth="1"/>
    <col min="9996" max="9996" width="1.7109375" style="395" customWidth="1"/>
    <col min="9997" max="9998" width="9.28515625" style="395" customWidth="1"/>
    <col min="9999" max="10230" width="9.140625" style="395"/>
    <col min="10231" max="10231" width="8" style="395" customWidth="1"/>
    <col min="10232" max="10239" width="8.28515625" style="395" customWidth="1"/>
    <col min="10240" max="10240" width="1.7109375" style="395" customWidth="1"/>
    <col min="10241" max="10242" width="9.28515625" style="395" customWidth="1"/>
    <col min="10243" max="10243" width="2.42578125" style="395" customWidth="1"/>
    <col min="10244" max="10251" width="8.28515625" style="395" customWidth="1"/>
    <col min="10252" max="10252" width="1.7109375" style="395" customWidth="1"/>
    <col min="10253" max="10254" width="9.28515625" style="395" customWidth="1"/>
    <col min="10255" max="10486" width="9.140625" style="395"/>
    <col min="10487" max="10487" width="8" style="395" customWidth="1"/>
    <col min="10488" max="10495" width="8.28515625" style="395" customWidth="1"/>
    <col min="10496" max="10496" width="1.7109375" style="395" customWidth="1"/>
    <col min="10497" max="10498" width="9.28515625" style="395" customWidth="1"/>
    <col min="10499" max="10499" width="2.42578125" style="395" customWidth="1"/>
    <col min="10500" max="10507" width="8.28515625" style="395" customWidth="1"/>
    <col min="10508" max="10508" width="1.7109375" style="395" customWidth="1"/>
    <col min="10509" max="10510" width="9.28515625" style="395" customWidth="1"/>
    <col min="10511" max="10742" width="9.140625" style="395"/>
    <col min="10743" max="10743" width="8" style="395" customWidth="1"/>
    <col min="10744" max="10751" width="8.28515625" style="395" customWidth="1"/>
    <col min="10752" max="10752" width="1.7109375" style="395" customWidth="1"/>
    <col min="10753" max="10754" width="9.28515625" style="395" customWidth="1"/>
    <col min="10755" max="10755" width="2.42578125" style="395" customWidth="1"/>
    <col min="10756" max="10763" width="8.28515625" style="395" customWidth="1"/>
    <col min="10764" max="10764" width="1.7109375" style="395" customWidth="1"/>
    <col min="10765" max="10766" width="9.28515625" style="395" customWidth="1"/>
    <col min="10767" max="10998" width="9.140625" style="395"/>
    <col min="10999" max="10999" width="8" style="395" customWidth="1"/>
    <col min="11000" max="11007" width="8.28515625" style="395" customWidth="1"/>
    <col min="11008" max="11008" width="1.7109375" style="395" customWidth="1"/>
    <col min="11009" max="11010" width="9.28515625" style="395" customWidth="1"/>
    <col min="11011" max="11011" width="2.42578125" style="395" customWidth="1"/>
    <col min="11012" max="11019" width="8.28515625" style="395" customWidth="1"/>
    <col min="11020" max="11020" width="1.7109375" style="395" customWidth="1"/>
    <col min="11021" max="11022" width="9.28515625" style="395" customWidth="1"/>
    <col min="11023" max="11254" width="9.140625" style="395"/>
    <col min="11255" max="11255" width="8" style="395" customWidth="1"/>
    <col min="11256" max="11263" width="8.28515625" style="395" customWidth="1"/>
    <col min="11264" max="11264" width="1.7109375" style="395" customWidth="1"/>
    <col min="11265" max="11266" width="9.28515625" style="395" customWidth="1"/>
    <col min="11267" max="11267" width="2.42578125" style="395" customWidth="1"/>
    <col min="11268" max="11275" width="8.28515625" style="395" customWidth="1"/>
    <col min="11276" max="11276" width="1.7109375" style="395" customWidth="1"/>
    <col min="11277" max="11278" width="9.28515625" style="395" customWidth="1"/>
    <col min="11279" max="11510" width="9.140625" style="395"/>
    <col min="11511" max="11511" width="8" style="395" customWidth="1"/>
    <col min="11512" max="11519" width="8.28515625" style="395" customWidth="1"/>
    <col min="11520" max="11520" width="1.7109375" style="395" customWidth="1"/>
    <col min="11521" max="11522" width="9.28515625" style="395" customWidth="1"/>
    <col min="11523" max="11523" width="2.42578125" style="395" customWidth="1"/>
    <col min="11524" max="11531" width="8.28515625" style="395" customWidth="1"/>
    <col min="11532" max="11532" width="1.7109375" style="395" customWidth="1"/>
    <col min="11533" max="11534" width="9.28515625" style="395" customWidth="1"/>
    <col min="11535" max="11766" width="9.140625" style="395"/>
    <col min="11767" max="11767" width="8" style="395" customWidth="1"/>
    <col min="11768" max="11775" width="8.28515625" style="395" customWidth="1"/>
    <col min="11776" max="11776" width="1.7109375" style="395" customWidth="1"/>
    <col min="11777" max="11778" width="9.28515625" style="395" customWidth="1"/>
    <col min="11779" max="11779" width="2.42578125" style="395" customWidth="1"/>
    <col min="11780" max="11787" width="8.28515625" style="395" customWidth="1"/>
    <col min="11788" max="11788" width="1.7109375" style="395" customWidth="1"/>
    <col min="11789" max="11790" width="9.28515625" style="395" customWidth="1"/>
    <col min="11791" max="12022" width="9.140625" style="395"/>
    <col min="12023" max="12023" width="8" style="395" customWidth="1"/>
    <col min="12024" max="12031" width="8.28515625" style="395" customWidth="1"/>
    <col min="12032" max="12032" width="1.7109375" style="395" customWidth="1"/>
    <col min="12033" max="12034" width="9.28515625" style="395" customWidth="1"/>
    <col min="12035" max="12035" width="2.42578125" style="395" customWidth="1"/>
    <col min="12036" max="12043" width="8.28515625" style="395" customWidth="1"/>
    <col min="12044" max="12044" width="1.7109375" style="395" customWidth="1"/>
    <col min="12045" max="12046" width="9.28515625" style="395" customWidth="1"/>
    <col min="12047" max="12278" width="9.140625" style="395"/>
    <col min="12279" max="12279" width="8" style="395" customWidth="1"/>
    <col min="12280" max="12287" width="8.28515625" style="395" customWidth="1"/>
    <col min="12288" max="12288" width="1.7109375" style="395" customWidth="1"/>
    <col min="12289" max="12290" width="9.28515625" style="395" customWidth="1"/>
    <col min="12291" max="12291" width="2.42578125" style="395" customWidth="1"/>
    <col min="12292" max="12299" width="8.28515625" style="395" customWidth="1"/>
    <col min="12300" max="12300" width="1.7109375" style="395" customWidth="1"/>
    <col min="12301" max="12302" width="9.28515625" style="395" customWidth="1"/>
    <col min="12303" max="12534" width="9.140625" style="395"/>
    <col min="12535" max="12535" width="8" style="395" customWidth="1"/>
    <col min="12536" max="12543" width="8.28515625" style="395" customWidth="1"/>
    <col min="12544" max="12544" width="1.7109375" style="395" customWidth="1"/>
    <col min="12545" max="12546" width="9.28515625" style="395" customWidth="1"/>
    <col min="12547" max="12547" width="2.42578125" style="395" customWidth="1"/>
    <col min="12548" max="12555" width="8.28515625" style="395" customWidth="1"/>
    <col min="12556" max="12556" width="1.7109375" style="395" customWidth="1"/>
    <col min="12557" max="12558" width="9.28515625" style="395" customWidth="1"/>
    <col min="12559" max="12790" width="9.140625" style="395"/>
    <col min="12791" max="12791" width="8" style="395" customWidth="1"/>
    <col min="12792" max="12799" width="8.28515625" style="395" customWidth="1"/>
    <col min="12800" max="12800" width="1.7109375" style="395" customWidth="1"/>
    <col min="12801" max="12802" width="9.28515625" style="395" customWidth="1"/>
    <col min="12803" max="12803" width="2.42578125" style="395" customWidth="1"/>
    <col min="12804" max="12811" width="8.28515625" style="395" customWidth="1"/>
    <col min="12812" max="12812" width="1.7109375" style="395" customWidth="1"/>
    <col min="12813" max="12814" width="9.28515625" style="395" customWidth="1"/>
    <col min="12815" max="13046" width="9.140625" style="395"/>
    <col min="13047" max="13047" width="8" style="395" customWidth="1"/>
    <col min="13048" max="13055" width="8.28515625" style="395" customWidth="1"/>
    <col min="13056" max="13056" width="1.7109375" style="395" customWidth="1"/>
    <col min="13057" max="13058" width="9.28515625" style="395" customWidth="1"/>
    <col min="13059" max="13059" width="2.42578125" style="395" customWidth="1"/>
    <col min="13060" max="13067" width="8.28515625" style="395" customWidth="1"/>
    <col min="13068" max="13068" width="1.7109375" style="395" customWidth="1"/>
    <col min="13069" max="13070" width="9.28515625" style="395" customWidth="1"/>
    <col min="13071" max="13302" width="9.140625" style="395"/>
    <col min="13303" max="13303" width="8" style="395" customWidth="1"/>
    <col min="13304" max="13311" width="8.28515625" style="395" customWidth="1"/>
    <col min="13312" max="13312" width="1.7109375" style="395" customWidth="1"/>
    <col min="13313" max="13314" width="9.28515625" style="395" customWidth="1"/>
    <col min="13315" max="13315" width="2.42578125" style="395" customWidth="1"/>
    <col min="13316" max="13323" width="8.28515625" style="395" customWidth="1"/>
    <col min="13324" max="13324" width="1.7109375" style="395" customWidth="1"/>
    <col min="13325" max="13326" width="9.28515625" style="395" customWidth="1"/>
    <col min="13327" max="13558" width="9.140625" style="395"/>
    <col min="13559" max="13559" width="8" style="395" customWidth="1"/>
    <col min="13560" max="13567" width="8.28515625" style="395" customWidth="1"/>
    <col min="13568" max="13568" width="1.7109375" style="395" customWidth="1"/>
    <col min="13569" max="13570" width="9.28515625" style="395" customWidth="1"/>
    <col min="13571" max="13571" width="2.42578125" style="395" customWidth="1"/>
    <col min="13572" max="13579" width="8.28515625" style="395" customWidth="1"/>
    <col min="13580" max="13580" width="1.7109375" style="395" customWidth="1"/>
    <col min="13581" max="13582" width="9.28515625" style="395" customWidth="1"/>
    <col min="13583" max="13814" width="9.140625" style="395"/>
    <col min="13815" max="13815" width="8" style="395" customWidth="1"/>
    <col min="13816" max="13823" width="8.28515625" style="395" customWidth="1"/>
    <col min="13824" max="13824" width="1.7109375" style="395" customWidth="1"/>
    <col min="13825" max="13826" width="9.28515625" style="395" customWidth="1"/>
    <col min="13827" max="13827" width="2.42578125" style="395" customWidth="1"/>
    <col min="13828" max="13835" width="8.28515625" style="395" customWidth="1"/>
    <col min="13836" max="13836" width="1.7109375" style="395" customWidth="1"/>
    <col min="13837" max="13838" width="9.28515625" style="395" customWidth="1"/>
    <col min="13839" max="14070" width="9.140625" style="395"/>
    <col min="14071" max="14071" width="8" style="395" customWidth="1"/>
    <col min="14072" max="14079" width="8.28515625" style="395" customWidth="1"/>
    <col min="14080" max="14080" width="1.7109375" style="395" customWidth="1"/>
    <col min="14081" max="14082" width="9.28515625" style="395" customWidth="1"/>
    <col min="14083" max="14083" width="2.42578125" style="395" customWidth="1"/>
    <col min="14084" max="14091" width="8.28515625" style="395" customWidth="1"/>
    <col min="14092" max="14092" width="1.7109375" style="395" customWidth="1"/>
    <col min="14093" max="14094" width="9.28515625" style="395" customWidth="1"/>
    <col min="14095" max="14326" width="9.140625" style="395"/>
    <col min="14327" max="14327" width="8" style="395" customWidth="1"/>
    <col min="14328" max="14335" width="8.28515625" style="395" customWidth="1"/>
    <col min="14336" max="14336" width="1.7109375" style="395" customWidth="1"/>
    <col min="14337" max="14338" width="9.28515625" style="395" customWidth="1"/>
    <col min="14339" max="14339" width="2.42578125" style="395" customWidth="1"/>
    <col min="14340" max="14347" width="8.28515625" style="395" customWidth="1"/>
    <col min="14348" max="14348" width="1.7109375" style="395" customWidth="1"/>
    <col min="14349" max="14350" width="9.28515625" style="395" customWidth="1"/>
    <col min="14351" max="14582" width="9.140625" style="395"/>
    <col min="14583" max="14583" width="8" style="395" customWidth="1"/>
    <col min="14584" max="14591" width="8.28515625" style="395" customWidth="1"/>
    <col min="14592" max="14592" width="1.7109375" style="395" customWidth="1"/>
    <col min="14593" max="14594" width="9.28515625" style="395" customWidth="1"/>
    <col min="14595" max="14595" width="2.42578125" style="395" customWidth="1"/>
    <col min="14596" max="14603" width="8.28515625" style="395" customWidth="1"/>
    <col min="14604" max="14604" width="1.7109375" style="395" customWidth="1"/>
    <col min="14605" max="14606" width="9.28515625" style="395" customWidth="1"/>
    <col min="14607" max="14838" width="9.140625" style="395"/>
    <col min="14839" max="14839" width="8" style="395" customWidth="1"/>
    <col min="14840" max="14847" width="8.28515625" style="395" customWidth="1"/>
    <col min="14848" max="14848" width="1.7109375" style="395" customWidth="1"/>
    <col min="14849" max="14850" width="9.28515625" style="395" customWidth="1"/>
    <col min="14851" max="14851" width="2.42578125" style="395" customWidth="1"/>
    <col min="14852" max="14859" width="8.28515625" style="395" customWidth="1"/>
    <col min="14860" max="14860" width="1.7109375" style="395" customWidth="1"/>
    <col min="14861" max="14862" width="9.28515625" style="395" customWidth="1"/>
    <col min="14863" max="15094" width="9.140625" style="395"/>
    <col min="15095" max="15095" width="8" style="395" customWidth="1"/>
    <col min="15096" max="15103" width="8.28515625" style="395" customWidth="1"/>
    <col min="15104" max="15104" width="1.7109375" style="395" customWidth="1"/>
    <col min="15105" max="15106" width="9.28515625" style="395" customWidth="1"/>
    <col min="15107" max="15107" width="2.42578125" style="395" customWidth="1"/>
    <col min="15108" max="15115" width="8.28515625" style="395" customWidth="1"/>
    <col min="15116" max="15116" width="1.7109375" style="395" customWidth="1"/>
    <col min="15117" max="15118" width="9.28515625" style="395" customWidth="1"/>
    <col min="15119" max="15350" width="9.140625" style="395"/>
    <col min="15351" max="15351" width="8" style="395" customWidth="1"/>
    <col min="15352" max="15359" width="8.28515625" style="395" customWidth="1"/>
    <col min="15360" max="15360" width="1.7109375" style="395" customWidth="1"/>
    <col min="15361" max="15362" width="9.28515625" style="395" customWidth="1"/>
    <col min="15363" max="15363" width="2.42578125" style="395" customWidth="1"/>
    <col min="15364" max="15371" width="8.28515625" style="395" customWidth="1"/>
    <col min="15372" max="15372" width="1.7109375" style="395" customWidth="1"/>
    <col min="15373" max="15374" width="9.28515625" style="395" customWidth="1"/>
    <col min="15375" max="15606" width="9.140625" style="395"/>
    <col min="15607" max="15607" width="8" style="395" customWidth="1"/>
    <col min="15608" max="15615" width="8.28515625" style="395" customWidth="1"/>
    <col min="15616" max="15616" width="1.7109375" style="395" customWidth="1"/>
    <col min="15617" max="15618" width="9.28515625" style="395" customWidth="1"/>
    <col min="15619" max="15619" width="2.42578125" style="395" customWidth="1"/>
    <col min="15620" max="15627" width="8.28515625" style="395" customWidth="1"/>
    <col min="15628" max="15628" width="1.7109375" style="395" customWidth="1"/>
    <col min="15629" max="15630" width="9.28515625" style="395" customWidth="1"/>
    <col min="15631" max="15862" width="9.140625" style="395"/>
    <col min="15863" max="15863" width="8" style="395" customWidth="1"/>
    <col min="15864" max="15871" width="8.28515625" style="395" customWidth="1"/>
    <col min="15872" max="15872" width="1.7109375" style="395" customWidth="1"/>
    <col min="15873" max="15874" width="9.28515625" style="395" customWidth="1"/>
    <col min="15875" max="15875" width="2.42578125" style="395" customWidth="1"/>
    <col min="15876" max="15883" width="8.28515625" style="395" customWidth="1"/>
    <col min="15884" max="15884" width="1.7109375" style="395" customWidth="1"/>
    <col min="15885" max="15886" width="9.28515625" style="395" customWidth="1"/>
    <col min="15887" max="16118" width="9.140625" style="395"/>
    <col min="16119" max="16119" width="8" style="395" customWidth="1"/>
    <col min="16120" max="16127" width="8.28515625" style="395" customWidth="1"/>
    <col min="16128" max="16128" width="1.7109375" style="395" customWidth="1"/>
    <col min="16129" max="16130" width="9.28515625" style="395" customWidth="1"/>
    <col min="16131" max="16131" width="2.42578125" style="395" customWidth="1"/>
    <col min="16132" max="16139" width="8.28515625" style="395" customWidth="1"/>
    <col min="16140" max="16140" width="1.7109375" style="395" customWidth="1"/>
    <col min="16141" max="16142" width="9.28515625" style="395" customWidth="1"/>
    <col min="16143" max="16384" width="9.140625" style="395"/>
  </cols>
  <sheetData>
    <row r="1" spans="1:21" x14ac:dyDescent="0.2">
      <c r="B1" s="877" t="s">
        <v>261</v>
      </c>
      <c r="C1" s="877"/>
      <c r="D1" s="877"/>
      <c r="E1" s="877"/>
      <c r="F1" s="877"/>
      <c r="G1" s="877"/>
      <c r="H1" s="877"/>
      <c r="I1" s="877"/>
      <c r="J1" s="877"/>
      <c r="K1" s="877"/>
      <c r="L1" s="877"/>
      <c r="M1" s="877"/>
      <c r="N1" s="877"/>
    </row>
    <row r="2" spans="1:21" x14ac:dyDescent="0.2">
      <c r="B2" s="870" t="s">
        <v>1</v>
      </c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</row>
    <row r="3" spans="1:21" x14ac:dyDescent="0.2">
      <c r="B3" s="878" t="s">
        <v>109</v>
      </c>
      <c r="C3" s="878"/>
      <c r="D3" s="878"/>
      <c r="E3" s="878"/>
      <c r="F3" s="878"/>
      <c r="G3" s="878"/>
      <c r="H3" s="878"/>
      <c r="I3" s="878"/>
      <c r="J3" s="878"/>
      <c r="K3" s="878"/>
      <c r="L3" s="878"/>
      <c r="M3" s="878"/>
      <c r="N3" s="878"/>
    </row>
    <row r="4" spans="1:21" x14ac:dyDescent="0.2">
      <c r="B4" s="879" t="s">
        <v>2</v>
      </c>
      <c r="C4" s="879"/>
      <c r="D4" s="879"/>
      <c r="E4" s="879"/>
      <c r="F4" s="879"/>
      <c r="G4" s="879"/>
      <c r="H4" s="879"/>
      <c r="I4" s="879"/>
      <c r="J4" s="879"/>
      <c r="K4" s="879"/>
      <c r="L4" s="879"/>
      <c r="M4" s="879"/>
      <c r="N4" s="879"/>
      <c r="O4" s="396"/>
      <c r="P4" s="396"/>
      <c r="Q4" s="396"/>
      <c r="R4" s="396"/>
      <c r="S4" s="396"/>
      <c r="T4" s="396"/>
      <c r="U4" s="396"/>
    </row>
    <row r="5" spans="1:21" x14ac:dyDescent="0.2">
      <c r="B5" s="879" t="s">
        <v>3</v>
      </c>
      <c r="C5" s="879"/>
      <c r="D5" s="879"/>
      <c r="E5" s="879"/>
      <c r="F5" s="879"/>
      <c r="G5" s="879"/>
      <c r="H5" s="879"/>
      <c r="I5" s="879"/>
      <c r="J5" s="879"/>
      <c r="K5" s="879"/>
      <c r="L5" s="879"/>
      <c r="M5" s="879"/>
      <c r="N5" s="879"/>
      <c r="O5" s="396"/>
      <c r="P5" s="396"/>
      <c r="Q5" s="396"/>
      <c r="R5" s="396"/>
      <c r="S5" s="396"/>
      <c r="T5" s="396"/>
      <c r="U5" s="396"/>
    </row>
    <row r="6" spans="1:21" ht="5.25" customHeight="1" x14ac:dyDescent="0.2"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</row>
    <row r="7" spans="1:21" x14ac:dyDescent="0.2">
      <c r="B7" s="878" t="s">
        <v>110</v>
      </c>
      <c r="C7" s="878"/>
      <c r="D7" s="878"/>
      <c r="E7" s="878"/>
      <c r="F7" s="878"/>
      <c r="G7" s="878"/>
      <c r="H7" s="878"/>
      <c r="I7" s="878"/>
      <c r="J7" s="878"/>
      <c r="K7" s="878"/>
      <c r="L7" s="878"/>
      <c r="M7" s="878"/>
      <c r="N7" s="878"/>
    </row>
    <row r="8" spans="1:21" ht="18" customHeight="1" x14ac:dyDescent="0.2">
      <c r="A8" s="398"/>
      <c r="B8" s="872" t="s">
        <v>111</v>
      </c>
      <c r="C8" s="872"/>
      <c r="D8" s="872"/>
      <c r="E8" s="872"/>
      <c r="F8" s="872"/>
      <c r="G8" s="872"/>
      <c r="H8" s="872"/>
      <c r="I8" s="872"/>
      <c r="J8" s="872"/>
      <c r="K8" s="872"/>
      <c r="L8" s="872"/>
      <c r="M8" s="872"/>
      <c r="N8" s="872"/>
    </row>
    <row r="9" spans="1:21" s="399" customFormat="1" ht="28.9" customHeight="1" x14ac:dyDescent="0.2">
      <c r="A9" s="876" t="s">
        <v>17</v>
      </c>
      <c r="B9" s="873" t="s">
        <v>94</v>
      </c>
      <c r="C9" s="874"/>
      <c r="D9" s="874"/>
      <c r="E9" s="874"/>
      <c r="F9" s="874"/>
      <c r="G9" s="351" t="s">
        <v>95</v>
      </c>
      <c r="H9" s="875" t="s">
        <v>247</v>
      </c>
      <c r="I9" s="875"/>
      <c r="J9" s="875"/>
      <c r="K9" s="875"/>
      <c r="L9" s="481"/>
      <c r="M9" s="351" t="s">
        <v>96</v>
      </c>
      <c r="N9" s="352" t="s">
        <v>248</v>
      </c>
    </row>
    <row r="10" spans="1:21" x14ac:dyDescent="0.2">
      <c r="A10" s="876"/>
      <c r="B10" s="400">
        <v>2009</v>
      </c>
      <c r="C10" s="354">
        <f>B10+1</f>
        <v>2010</v>
      </c>
      <c r="D10" s="354">
        <f>C10+1</f>
        <v>2011</v>
      </c>
      <c r="E10" s="354">
        <f>D10+1</f>
        <v>2012</v>
      </c>
      <c r="F10" s="354">
        <f>E10+1</f>
        <v>2013</v>
      </c>
      <c r="G10" s="354">
        <f>F10</f>
        <v>2013</v>
      </c>
      <c r="H10" s="355" t="str">
        <f>RIGHT(B10,2)&amp;"-"&amp;RIGHT(C10,2)</f>
        <v>09-10</v>
      </c>
      <c r="I10" s="355" t="str">
        <f>RIGHT(C10,2)&amp;"-"&amp;RIGHT(D10,2)</f>
        <v>10-11</v>
      </c>
      <c r="J10" s="355" t="str">
        <f>RIGHT(D10,2)&amp;"-"&amp;RIGHT(E10,2)</f>
        <v>11-12</v>
      </c>
      <c r="K10" s="355" t="str">
        <f>RIGHT(E10,2)&amp;"-"&amp;RIGHT(F10,2)</f>
        <v>12-13</v>
      </c>
      <c r="L10" s="356"/>
      <c r="M10" s="356" t="str">
        <f>RIGHT(B10,2)&amp;"-"&amp;RIGHT(F10,2)</f>
        <v>09-13</v>
      </c>
      <c r="N10" s="357" t="str">
        <f>M10</f>
        <v>09-13</v>
      </c>
    </row>
    <row r="11" spans="1:21" s="407" customFormat="1" x14ac:dyDescent="0.2">
      <c r="A11" s="401" t="s">
        <v>253</v>
      </c>
      <c r="B11" s="402">
        <v>0.99669888398954531</v>
      </c>
      <c r="C11" s="403">
        <v>1.0982299739537638</v>
      </c>
      <c r="D11" s="404">
        <v>1.0330782761550947</v>
      </c>
      <c r="E11" s="404">
        <v>1.0735218071349462</v>
      </c>
      <c r="F11" s="404">
        <v>1.0291579237194424</v>
      </c>
      <c r="G11" s="405">
        <v>1095</v>
      </c>
      <c r="H11" s="404">
        <f t="shared" ref="H11:K17" si="0">C11/B11-1</f>
        <v>0.10186736595692159</v>
      </c>
      <c r="I11" s="404">
        <f t="shared" si="0"/>
        <v>-5.9324275738090515E-2</v>
      </c>
      <c r="J11" s="404">
        <f t="shared" si="0"/>
        <v>3.9148563969783501E-2</v>
      </c>
      <c r="K11" s="404">
        <f t="shared" si="0"/>
        <v>-4.1325554004257969E-2</v>
      </c>
      <c r="L11" s="404"/>
      <c r="M11" s="404">
        <f>F11/B11-1</f>
        <v>3.2566545675230874E-2</v>
      </c>
      <c r="N11" s="406">
        <f t="shared" ref="N11:N17" si="1">((F11/B11)^(1/4))-1</f>
        <v>8.0440546442290817E-3</v>
      </c>
    </row>
    <row r="12" spans="1:21" s="407" customFormat="1" x14ac:dyDescent="0.2">
      <c r="A12" s="401" t="s">
        <v>254</v>
      </c>
      <c r="B12" s="402">
        <v>0.90734082530329752</v>
      </c>
      <c r="C12" s="403">
        <v>1.010487777053235</v>
      </c>
      <c r="D12" s="404">
        <v>1.0665272522613023</v>
      </c>
      <c r="E12" s="404">
        <v>1.0274311343104987</v>
      </c>
      <c r="F12" s="404">
        <v>0.94450055834503399</v>
      </c>
      <c r="G12" s="405">
        <v>4026</v>
      </c>
      <c r="H12" s="404">
        <f t="shared" ref="H12" si="2">C12/B12-1</f>
        <v>0.11368049235022415</v>
      </c>
      <c r="I12" s="404">
        <f t="shared" ref="I12" si="3">D12/C12-1</f>
        <v>5.5457845686653018E-2</v>
      </c>
      <c r="J12" s="404">
        <f t="shared" ref="J12" si="4">E12/D12-1</f>
        <v>-3.665740173812726E-2</v>
      </c>
      <c r="K12" s="404">
        <f t="shared" ref="K12" si="5">F12/E12-1</f>
        <v>-8.0716432660101201E-2</v>
      </c>
      <c r="L12" s="404"/>
      <c r="M12" s="404">
        <f>F12/B12-1</f>
        <v>4.0954547624719728E-2</v>
      </c>
      <c r="N12" s="406">
        <f t="shared" si="1"/>
        <v>1.0085046348751625E-2</v>
      </c>
    </row>
    <row r="13" spans="1:21" s="407" customFormat="1" x14ac:dyDescent="0.2">
      <c r="A13" s="401" t="s">
        <v>26</v>
      </c>
      <c r="B13" s="402">
        <v>0.94799135524396927</v>
      </c>
      <c r="C13" s="403">
        <v>0.9864352962093853</v>
      </c>
      <c r="D13" s="404">
        <v>0.97528375246659194</v>
      </c>
      <c r="E13" s="404">
        <v>0.9664250453883616</v>
      </c>
      <c r="F13" s="404">
        <v>0.957051604106258</v>
      </c>
      <c r="G13" s="405">
        <v>6915</v>
      </c>
      <c r="H13" s="404">
        <f t="shared" si="0"/>
        <v>4.0553050144135794E-2</v>
      </c>
      <c r="I13" s="404">
        <f t="shared" si="0"/>
        <v>-1.1304891243901993E-2</v>
      </c>
      <c r="J13" s="404">
        <f t="shared" si="0"/>
        <v>-9.0832099435941283E-3</v>
      </c>
      <c r="K13" s="404">
        <f t="shared" si="0"/>
        <v>-9.6990877118016128E-3</v>
      </c>
      <c r="L13" s="404"/>
      <c r="M13" s="404">
        <f t="shared" ref="M13:M17" si="6">F13/B13-1</f>
        <v>9.5573116908402866E-3</v>
      </c>
      <c r="N13" s="406">
        <f t="shared" si="1"/>
        <v>2.3808120207846617E-3</v>
      </c>
    </row>
    <row r="14" spans="1:21" s="407" customFormat="1" x14ac:dyDescent="0.2">
      <c r="A14" s="401" t="s">
        <v>27</v>
      </c>
      <c r="B14" s="402">
        <v>0.92784538184570742</v>
      </c>
      <c r="C14" s="403">
        <v>0.94075563513495875</v>
      </c>
      <c r="D14" s="404">
        <v>0.97956989529242622</v>
      </c>
      <c r="E14" s="404">
        <v>0.93550535481281161</v>
      </c>
      <c r="F14" s="404">
        <v>0.92725863722116197</v>
      </c>
      <c r="G14" s="405">
        <v>8249</v>
      </c>
      <c r="H14" s="404">
        <f t="shared" si="0"/>
        <v>1.3914229182851345E-2</v>
      </c>
      <c r="I14" s="404">
        <f t="shared" si="0"/>
        <v>4.1258599691405884E-2</v>
      </c>
      <c r="J14" s="404">
        <f t="shared" si="0"/>
        <v>-4.4983559306362997E-2</v>
      </c>
      <c r="K14" s="404">
        <f t="shared" si="0"/>
        <v>-8.8152542892709906E-3</v>
      </c>
      <c r="L14" s="404"/>
      <c r="M14" s="404">
        <f t="shared" si="6"/>
        <v>-6.3237327686893607E-4</v>
      </c>
      <c r="N14" s="406">
        <f t="shared" si="1"/>
        <v>-1.5813082329918515E-4</v>
      </c>
    </row>
    <row r="15" spans="1:21" s="407" customFormat="1" x14ac:dyDescent="0.2">
      <c r="A15" s="401" t="s">
        <v>28</v>
      </c>
      <c r="B15" s="402">
        <v>0.96942690085015848</v>
      </c>
      <c r="C15" s="403">
        <v>0.97287998696263789</v>
      </c>
      <c r="D15" s="404">
        <v>1.0041986987657636</v>
      </c>
      <c r="E15" s="404">
        <v>0.99665679736954926</v>
      </c>
      <c r="F15" s="404">
        <v>0.98196298942987847</v>
      </c>
      <c r="G15" s="405">
        <v>6197</v>
      </c>
      <c r="H15" s="404">
        <f t="shared" si="0"/>
        <v>3.5619870971717038E-3</v>
      </c>
      <c r="I15" s="404">
        <f t="shared" si="0"/>
        <v>3.2191752552032327E-2</v>
      </c>
      <c r="J15" s="404">
        <f t="shared" si="0"/>
        <v>-7.5103676249370643E-3</v>
      </c>
      <c r="K15" s="404">
        <f t="shared" si="0"/>
        <v>-1.4743097100678781E-2</v>
      </c>
      <c r="L15" s="404"/>
      <c r="M15" s="404">
        <f t="shared" si="6"/>
        <v>1.2931442864569043E-2</v>
      </c>
      <c r="N15" s="406">
        <f t="shared" si="1"/>
        <v>3.2173008498579403E-3</v>
      </c>
    </row>
    <row r="16" spans="1:21" s="407" customFormat="1" x14ac:dyDescent="0.2">
      <c r="A16" s="408" t="s">
        <v>112</v>
      </c>
      <c r="B16" s="409">
        <v>1.0578811705398699</v>
      </c>
      <c r="C16" s="410">
        <v>1.0277945471067864</v>
      </c>
      <c r="D16" s="411">
        <v>1.0231225931508785</v>
      </c>
      <c r="E16" s="411">
        <v>0.99381910191306078</v>
      </c>
      <c r="F16" s="411">
        <v>1.003408367870724</v>
      </c>
      <c r="G16" s="412">
        <v>2614</v>
      </c>
      <c r="H16" s="411">
        <f t="shared" si="0"/>
        <v>-2.8440456519071344E-2</v>
      </c>
      <c r="I16" s="411">
        <f t="shared" si="0"/>
        <v>-4.5456107634150866E-3</v>
      </c>
      <c r="J16" s="411">
        <f t="shared" si="0"/>
        <v>-2.8641231690107349E-2</v>
      </c>
      <c r="K16" s="411">
        <f t="shared" si="0"/>
        <v>9.6489048552239609E-3</v>
      </c>
      <c r="L16" s="411"/>
      <c r="M16" s="411">
        <f t="shared" si="6"/>
        <v>-5.1492364346882868E-2</v>
      </c>
      <c r="N16" s="413">
        <f t="shared" si="1"/>
        <v>-1.3129407253028025E-2</v>
      </c>
    </row>
    <row r="17" spans="1:14" ht="13.5" thickBot="1" x14ac:dyDescent="0.25">
      <c r="A17" s="414" t="s">
        <v>99</v>
      </c>
      <c r="B17" s="415">
        <v>0.9468198671753395</v>
      </c>
      <c r="C17" s="416">
        <v>0.98150159855734542</v>
      </c>
      <c r="D17" s="417">
        <v>1.0003913781541203</v>
      </c>
      <c r="E17" s="417">
        <v>0.97707881222964066</v>
      </c>
      <c r="F17" s="417">
        <v>0.95767805776891801</v>
      </c>
      <c r="G17" s="418">
        <f>SUM(G11:G16)</f>
        <v>29096</v>
      </c>
      <c r="H17" s="417">
        <f t="shared" si="0"/>
        <v>3.6629703900777244E-2</v>
      </c>
      <c r="I17" s="417">
        <f t="shared" si="0"/>
        <v>1.9245796058345643E-2</v>
      </c>
      <c r="J17" s="417">
        <f t="shared" si="0"/>
        <v>-2.3303445465008843E-2</v>
      </c>
      <c r="K17" s="417">
        <f t="shared" si="0"/>
        <v>-1.9855874692903397E-2</v>
      </c>
      <c r="L17" s="417"/>
      <c r="M17" s="417">
        <f t="shared" si="6"/>
        <v>1.1468063746879142E-2</v>
      </c>
      <c r="N17" s="419">
        <f t="shared" si="1"/>
        <v>2.85476810322427E-3</v>
      </c>
    </row>
    <row r="18" spans="1:14" ht="8.25" customHeight="1" thickTop="1" x14ac:dyDescent="0.2">
      <c r="A18" s="401"/>
      <c r="B18" s="420"/>
      <c r="C18" s="421"/>
      <c r="D18" s="421"/>
      <c r="E18" s="421"/>
      <c r="F18" s="421"/>
      <c r="G18" s="421"/>
      <c r="H18" s="421"/>
      <c r="I18" s="421"/>
      <c r="J18" s="421"/>
      <c r="K18" s="421"/>
      <c r="L18" s="421"/>
      <c r="M18" s="421"/>
      <c r="N18" s="421"/>
    </row>
    <row r="19" spans="1:14" ht="12.75" customHeight="1" x14ac:dyDescent="0.2">
      <c r="A19" s="401"/>
      <c r="B19" s="872" t="s">
        <v>113</v>
      </c>
      <c r="C19" s="872"/>
      <c r="D19" s="872"/>
      <c r="E19" s="872"/>
      <c r="F19" s="872"/>
      <c r="G19" s="872"/>
      <c r="H19" s="872"/>
      <c r="I19" s="872"/>
      <c r="J19" s="872"/>
      <c r="K19" s="872"/>
      <c r="L19" s="872"/>
      <c r="M19" s="872"/>
      <c r="N19" s="872"/>
    </row>
    <row r="20" spans="1:14" s="422" customFormat="1" ht="28.9" customHeight="1" x14ac:dyDescent="0.2">
      <c r="A20" s="876" t="s">
        <v>17</v>
      </c>
      <c r="B20" s="873" t="s">
        <v>94</v>
      </c>
      <c r="C20" s="874"/>
      <c r="D20" s="874"/>
      <c r="E20" s="874"/>
      <c r="F20" s="874"/>
      <c r="G20" s="351" t="s">
        <v>101</v>
      </c>
      <c r="H20" s="875" t="s">
        <v>247</v>
      </c>
      <c r="I20" s="875"/>
      <c r="J20" s="875"/>
      <c r="K20" s="875"/>
      <c r="L20" s="481"/>
      <c r="M20" s="351" t="s">
        <v>96</v>
      </c>
      <c r="N20" s="352" t="s">
        <v>248</v>
      </c>
    </row>
    <row r="21" spans="1:14" x14ac:dyDescent="0.2">
      <c r="A21" s="876"/>
      <c r="B21" s="400">
        <f>B10</f>
        <v>2009</v>
      </c>
      <c r="C21" s="354">
        <f>B21+1</f>
        <v>2010</v>
      </c>
      <c r="D21" s="354">
        <f>C21+1</f>
        <v>2011</v>
      </c>
      <c r="E21" s="354">
        <f>D21+1</f>
        <v>2012</v>
      </c>
      <c r="F21" s="354">
        <f>E21+1</f>
        <v>2013</v>
      </c>
      <c r="G21" s="354">
        <f>F21</f>
        <v>2013</v>
      </c>
      <c r="H21" s="355" t="str">
        <f>H10</f>
        <v>09-10</v>
      </c>
      <c r="I21" s="355" t="str">
        <f>I10</f>
        <v>10-11</v>
      </c>
      <c r="J21" s="355" t="str">
        <f>J10</f>
        <v>11-12</v>
      </c>
      <c r="K21" s="355" t="str">
        <f>K10</f>
        <v>12-13</v>
      </c>
      <c r="L21" s="356"/>
      <c r="M21" s="356" t="str">
        <f>M10</f>
        <v>09-13</v>
      </c>
      <c r="N21" s="357" t="str">
        <f>N10</f>
        <v>09-13</v>
      </c>
    </row>
    <row r="22" spans="1:14" x14ac:dyDescent="0.2">
      <c r="A22" s="401" t="s">
        <v>253</v>
      </c>
      <c r="B22" s="402">
        <v>0.95643195321280372</v>
      </c>
      <c r="C22" s="403">
        <v>1.0169041092040647</v>
      </c>
      <c r="D22" s="404">
        <v>1.0240835487699447</v>
      </c>
      <c r="E22" s="404">
        <v>0.96423323818932438</v>
      </c>
      <c r="F22" s="404">
        <v>0.94141062598888858</v>
      </c>
      <c r="G22" s="423">
        <v>253.033806</v>
      </c>
      <c r="H22" s="404">
        <f t="shared" ref="H22:K28" si="7">C22/B22-1</f>
        <v>6.3226825272959086E-2</v>
      </c>
      <c r="I22" s="404">
        <f t="shared" si="7"/>
        <v>7.060094949856488E-3</v>
      </c>
      <c r="J22" s="404">
        <f t="shared" si="7"/>
        <v>-5.8442800543479279E-2</v>
      </c>
      <c r="K22" s="404">
        <f t="shared" si="7"/>
        <v>-2.3669182202527117E-2</v>
      </c>
      <c r="L22" s="404"/>
      <c r="M22" s="404">
        <f>F22/B22-1</f>
        <v>-1.5705589063033876E-2</v>
      </c>
      <c r="N22" s="406">
        <f t="shared" ref="N22:N28" si="8">((F22/B22)^(1/4))-1</f>
        <v>-3.9497363347383851E-3</v>
      </c>
    </row>
    <row r="23" spans="1:14" x14ac:dyDescent="0.2">
      <c r="A23" s="401" t="s">
        <v>254</v>
      </c>
      <c r="B23" s="402">
        <v>0.87496907599321871</v>
      </c>
      <c r="C23" s="403">
        <v>0.92796098352059531</v>
      </c>
      <c r="D23" s="404">
        <v>0.96582458333393706</v>
      </c>
      <c r="E23" s="404">
        <v>0.90810971069808133</v>
      </c>
      <c r="F23" s="404">
        <v>0.85074388627598407</v>
      </c>
      <c r="G23" s="423">
        <v>1370.486165</v>
      </c>
      <c r="H23" s="404">
        <f t="shared" ref="H23" si="9">C23/B23-1</f>
        <v>6.0564320478667222E-2</v>
      </c>
      <c r="I23" s="404">
        <f t="shared" ref="I23" si="10">D23/C23-1</f>
        <v>4.0803008408490271E-2</v>
      </c>
      <c r="J23" s="404">
        <f t="shared" ref="J23" si="11">E23/D23-1</f>
        <v>-5.9757096300685708E-2</v>
      </c>
      <c r="K23" s="404">
        <f t="shared" ref="K23" si="12">F23/E23-1</f>
        <v>-6.3170588031702724E-2</v>
      </c>
      <c r="L23" s="404"/>
      <c r="M23" s="404">
        <f>F23/B23-1</f>
        <v>-2.7686909608474419E-2</v>
      </c>
      <c r="N23" s="406">
        <f t="shared" si="8"/>
        <v>-6.9947761071008641E-3</v>
      </c>
    </row>
    <row r="24" spans="1:14" x14ac:dyDescent="0.2">
      <c r="A24" s="401" t="s">
        <v>26</v>
      </c>
      <c r="B24" s="402">
        <v>0.89668601095011624</v>
      </c>
      <c r="C24" s="403">
        <v>0.92975130421776986</v>
      </c>
      <c r="D24" s="404">
        <v>0.88851107494198434</v>
      </c>
      <c r="E24" s="404">
        <v>0.87182754904910176</v>
      </c>
      <c r="F24" s="404">
        <v>0.86195207086996961</v>
      </c>
      <c r="G24" s="423">
        <v>2357.1715129999998</v>
      </c>
      <c r="H24" s="404">
        <f t="shared" si="7"/>
        <v>3.6874996223726253E-2</v>
      </c>
      <c r="I24" s="404">
        <f t="shared" si="7"/>
        <v>-4.4356194058240428E-2</v>
      </c>
      <c r="J24" s="404">
        <f t="shared" si="7"/>
        <v>-1.8776947596260363E-2</v>
      </c>
      <c r="K24" s="404">
        <f t="shared" si="7"/>
        <v>-1.1327329802669484E-2</v>
      </c>
      <c r="L24" s="404"/>
      <c r="M24" s="404">
        <f t="shared" ref="M24:M28" si="13">F24/B24-1</f>
        <v>-3.873590047796438E-2</v>
      </c>
      <c r="N24" s="406">
        <f t="shared" si="8"/>
        <v>-9.8279099154229277E-3</v>
      </c>
    </row>
    <row r="25" spans="1:14" x14ac:dyDescent="0.2">
      <c r="A25" s="401" t="s">
        <v>27</v>
      </c>
      <c r="B25" s="402">
        <v>0.90268980833361634</v>
      </c>
      <c r="C25" s="403">
        <v>0.89027522262869785</v>
      </c>
      <c r="D25" s="404">
        <v>0.90348217860214786</v>
      </c>
      <c r="E25" s="404">
        <v>0.88612348038625277</v>
      </c>
      <c r="F25" s="404">
        <v>0.85590987469932456</v>
      </c>
      <c r="G25" s="423">
        <v>2499.0994839999998</v>
      </c>
      <c r="H25" s="404">
        <f t="shared" si="7"/>
        <v>-1.3752881211582579E-2</v>
      </c>
      <c r="I25" s="404">
        <f t="shared" si="7"/>
        <v>1.4834688911653737E-2</v>
      </c>
      <c r="J25" s="404">
        <f t="shared" si="7"/>
        <v>-1.9213105279787812E-2</v>
      </c>
      <c r="K25" s="404">
        <f t="shared" si="7"/>
        <v>-3.4096383129085361E-2</v>
      </c>
      <c r="L25" s="404"/>
      <c r="M25" s="404">
        <f t="shared" si="13"/>
        <v>-5.1822822416316527E-2</v>
      </c>
      <c r="N25" s="406">
        <f t="shared" si="8"/>
        <v>-1.3215374396174262E-2</v>
      </c>
    </row>
    <row r="26" spans="1:14" x14ac:dyDescent="0.2">
      <c r="A26" s="401" t="s">
        <v>28</v>
      </c>
      <c r="B26" s="402">
        <v>0.92356483303989667</v>
      </c>
      <c r="C26" s="403">
        <v>0.91486090105338791</v>
      </c>
      <c r="D26" s="404">
        <v>0.97599775565074209</v>
      </c>
      <c r="E26" s="404">
        <v>0.95687768552205188</v>
      </c>
      <c r="F26" s="404">
        <v>0.93741585058046417</v>
      </c>
      <c r="G26" s="423">
        <v>1756.1546519999999</v>
      </c>
      <c r="H26" s="404">
        <f t="shared" si="7"/>
        <v>-9.4242782695178606E-3</v>
      </c>
      <c r="I26" s="404">
        <f t="shared" si="7"/>
        <v>6.6826393528196526E-2</v>
      </c>
      <c r="J26" s="404">
        <f t="shared" si="7"/>
        <v>-1.9590280836191076E-2</v>
      </c>
      <c r="K26" s="404">
        <f t="shared" si="7"/>
        <v>-2.0338895175478711E-2</v>
      </c>
      <c r="L26" s="404"/>
      <c r="M26" s="404">
        <f t="shared" si="13"/>
        <v>1.499734187038837E-2</v>
      </c>
      <c r="N26" s="406">
        <f t="shared" si="8"/>
        <v>3.7284317842423143E-3</v>
      </c>
    </row>
    <row r="27" spans="1:14" x14ac:dyDescent="0.2">
      <c r="A27" s="408" t="s">
        <v>112</v>
      </c>
      <c r="B27" s="409">
        <v>0.92928930111999264</v>
      </c>
      <c r="C27" s="410">
        <v>0.91027521396700228</v>
      </c>
      <c r="D27" s="411">
        <v>0.95297847944393332</v>
      </c>
      <c r="E27" s="411">
        <v>0.94452400709893891</v>
      </c>
      <c r="F27" s="411">
        <v>0.92735928372404708</v>
      </c>
      <c r="G27" s="424">
        <v>958.43650100000002</v>
      </c>
      <c r="H27" s="411">
        <f t="shared" si="7"/>
        <v>-2.0460891059516428E-2</v>
      </c>
      <c r="I27" s="411">
        <f t="shared" si="7"/>
        <v>4.6912477481210413E-2</v>
      </c>
      <c r="J27" s="411">
        <f t="shared" si="7"/>
        <v>-8.8716298713562569E-3</v>
      </c>
      <c r="K27" s="411">
        <f t="shared" si="7"/>
        <v>-1.8172882050518147E-2</v>
      </c>
      <c r="L27" s="411"/>
      <c r="M27" s="411">
        <f t="shared" si="13"/>
        <v>-2.0768746542325633E-3</v>
      </c>
      <c r="N27" s="413">
        <f t="shared" si="8"/>
        <v>-5.1962353620260693E-4</v>
      </c>
    </row>
    <row r="28" spans="1:14" ht="13.5" thickBot="1" x14ac:dyDescent="0.25">
      <c r="A28" s="414" t="s">
        <v>99</v>
      </c>
      <c r="B28" s="415">
        <v>0.90216446074235912</v>
      </c>
      <c r="C28" s="416">
        <v>0.91650353511435789</v>
      </c>
      <c r="D28" s="417">
        <v>0.92927796362818971</v>
      </c>
      <c r="E28" s="417">
        <v>0.90564634224452634</v>
      </c>
      <c r="F28" s="417">
        <v>0.8805086395742876</v>
      </c>
      <c r="G28" s="425">
        <f>SUM(G22:G27)</f>
        <v>9194.3821209999987</v>
      </c>
      <c r="H28" s="417">
        <f t="shared" si="7"/>
        <v>1.589408028797723E-2</v>
      </c>
      <c r="I28" s="417">
        <f t="shared" si="7"/>
        <v>1.3938220666260603E-2</v>
      </c>
      <c r="J28" s="417">
        <f t="shared" si="7"/>
        <v>-2.5430089067643658E-2</v>
      </c>
      <c r="K28" s="417">
        <f t="shared" si="7"/>
        <v>-2.7756643512674262E-2</v>
      </c>
      <c r="L28" s="417"/>
      <c r="M28" s="417">
        <f t="shared" si="13"/>
        <v>-2.4004294239491242E-2</v>
      </c>
      <c r="N28" s="419">
        <f t="shared" si="8"/>
        <v>-6.055862003577217E-3</v>
      </c>
    </row>
    <row r="29" spans="1:14" ht="7.5" customHeight="1" thickTop="1" x14ac:dyDescent="0.2"/>
    <row r="30" spans="1:14" ht="15.75" customHeight="1" x14ac:dyDescent="0.2">
      <c r="B30" s="878" t="s">
        <v>114</v>
      </c>
      <c r="C30" s="878"/>
      <c r="D30" s="878"/>
      <c r="E30" s="878"/>
      <c r="F30" s="878"/>
      <c r="G30" s="878"/>
      <c r="H30" s="878"/>
      <c r="I30" s="878"/>
      <c r="J30" s="878"/>
      <c r="K30" s="878"/>
      <c r="L30" s="878"/>
      <c r="M30" s="878"/>
      <c r="N30" s="878"/>
    </row>
    <row r="31" spans="1:14" ht="18" customHeight="1" x14ac:dyDescent="0.2">
      <c r="A31" s="398"/>
      <c r="B31" s="872" t="s">
        <v>111</v>
      </c>
      <c r="C31" s="872"/>
      <c r="D31" s="872"/>
      <c r="E31" s="872"/>
      <c r="F31" s="872"/>
      <c r="G31" s="872"/>
      <c r="H31" s="872"/>
      <c r="I31" s="872"/>
      <c r="J31" s="872"/>
      <c r="K31" s="872"/>
      <c r="L31" s="872"/>
      <c r="M31" s="872"/>
      <c r="N31" s="872"/>
    </row>
    <row r="32" spans="1:14" ht="28.9" customHeight="1" x14ac:dyDescent="0.2">
      <c r="A32" s="876" t="s">
        <v>17</v>
      </c>
      <c r="B32" s="873" t="s">
        <v>94</v>
      </c>
      <c r="C32" s="874"/>
      <c r="D32" s="874"/>
      <c r="E32" s="874"/>
      <c r="F32" s="874"/>
      <c r="G32" s="351" t="s">
        <v>95</v>
      </c>
      <c r="H32" s="875" t="s">
        <v>247</v>
      </c>
      <c r="I32" s="875"/>
      <c r="J32" s="875"/>
      <c r="K32" s="875"/>
      <c r="L32" s="481"/>
      <c r="M32" s="351" t="s">
        <v>96</v>
      </c>
      <c r="N32" s="352" t="s">
        <v>248</v>
      </c>
    </row>
    <row r="33" spans="1:14" x14ac:dyDescent="0.2">
      <c r="A33" s="876"/>
      <c r="B33" s="400">
        <f>B21</f>
        <v>2009</v>
      </c>
      <c r="C33" s="354">
        <f>B33+1</f>
        <v>2010</v>
      </c>
      <c r="D33" s="354">
        <f>C33+1</f>
        <v>2011</v>
      </c>
      <c r="E33" s="354">
        <f>D33+1</f>
        <v>2012</v>
      </c>
      <c r="F33" s="354">
        <f>E33+1</f>
        <v>2013</v>
      </c>
      <c r="G33" s="354">
        <f>F33</f>
        <v>2013</v>
      </c>
      <c r="H33" s="355" t="str">
        <f>H21</f>
        <v>09-10</v>
      </c>
      <c r="I33" s="355" t="str">
        <f>I21</f>
        <v>10-11</v>
      </c>
      <c r="J33" s="355" t="str">
        <f>J21</f>
        <v>11-12</v>
      </c>
      <c r="K33" s="355" t="str">
        <f>K21</f>
        <v>12-13</v>
      </c>
      <c r="L33" s="356"/>
      <c r="M33" s="356" t="str">
        <f>M21</f>
        <v>09-13</v>
      </c>
      <c r="N33" s="357" t="str">
        <f>N21</f>
        <v>09-13</v>
      </c>
    </row>
    <row r="34" spans="1:14" s="407" customFormat="1" x14ac:dyDescent="0.2">
      <c r="A34" s="401" t="s">
        <v>253</v>
      </c>
      <c r="B34" s="402">
        <v>1.3315317432956617</v>
      </c>
      <c r="C34" s="403">
        <v>1.4607548246714142</v>
      </c>
      <c r="D34" s="404">
        <v>1.6389084463333319</v>
      </c>
      <c r="E34" s="404">
        <v>1.7051933433613886</v>
      </c>
      <c r="F34" s="404">
        <v>1.7006592373625378</v>
      </c>
      <c r="G34" s="405">
        <v>1342</v>
      </c>
      <c r="H34" s="403">
        <f t="shared" ref="H34:K40" si="14">C34/B34-1</f>
        <v>9.704844216174191E-2</v>
      </c>
      <c r="I34" s="403">
        <f t="shared" si="14"/>
        <v>0.12195997483834575</v>
      </c>
      <c r="J34" s="403">
        <f t="shared" si="14"/>
        <v>4.0444539276341729E-2</v>
      </c>
      <c r="K34" s="403">
        <f t="shared" si="14"/>
        <v>-2.6589981813516239E-3</v>
      </c>
      <c r="L34" s="404"/>
      <c r="M34" s="403">
        <f>F34/B34-1</f>
        <v>0.27722019841093082</v>
      </c>
      <c r="N34" s="406">
        <f t="shared" ref="N34:N40" si="15">((F34/B34)^(1/4))-1</f>
        <v>6.3081216009326591E-2</v>
      </c>
    </row>
    <row r="35" spans="1:14" s="407" customFormat="1" x14ac:dyDescent="0.2">
      <c r="A35" s="401" t="s">
        <v>254</v>
      </c>
      <c r="B35" s="402">
        <v>1.2786658911558004</v>
      </c>
      <c r="C35" s="403">
        <v>1.4358293191895646</v>
      </c>
      <c r="D35" s="404">
        <v>1.5974202152119912</v>
      </c>
      <c r="E35" s="404">
        <v>1.5487974130840401</v>
      </c>
      <c r="F35" s="404">
        <v>1.590429397443939</v>
      </c>
      <c r="G35" s="405">
        <v>2279</v>
      </c>
      <c r="H35" s="403">
        <f t="shared" ref="H35" si="16">C35/B35-1</f>
        <v>0.12291203599065459</v>
      </c>
      <c r="I35" s="403">
        <f t="shared" ref="I35" si="17">D35/C35-1</f>
        <v>0.11254185568075359</v>
      </c>
      <c r="J35" s="403">
        <f t="shared" ref="J35" si="18">E35/D35-1</f>
        <v>-3.0438329041365231E-2</v>
      </c>
      <c r="K35" s="403">
        <f t="shared" ref="K35" si="19">F35/E35-1</f>
        <v>2.6880200088273298E-2</v>
      </c>
      <c r="L35" s="404"/>
      <c r="M35" s="403">
        <f>F35/B35-1</f>
        <v>0.24381936551567196</v>
      </c>
      <c r="N35" s="406">
        <f t="shared" si="15"/>
        <v>5.6061787857552003E-2</v>
      </c>
    </row>
    <row r="36" spans="1:14" s="407" customFormat="1" x14ac:dyDescent="0.2">
      <c r="A36" s="401" t="s">
        <v>26</v>
      </c>
      <c r="B36" s="402">
        <v>1.2600354862482595</v>
      </c>
      <c r="C36" s="403">
        <v>1.3879174718507203</v>
      </c>
      <c r="D36" s="404">
        <v>1.4511746092487521</v>
      </c>
      <c r="E36" s="404">
        <v>1.4936177785603901</v>
      </c>
      <c r="F36" s="404">
        <v>1.4855002824027483</v>
      </c>
      <c r="G36" s="405">
        <v>4427</v>
      </c>
      <c r="H36" s="404">
        <f t="shared" si="14"/>
        <v>0.10149078101223008</v>
      </c>
      <c r="I36" s="404">
        <f t="shared" si="14"/>
        <v>4.5577016415595306E-2</v>
      </c>
      <c r="J36" s="404">
        <f t="shared" si="14"/>
        <v>2.9247458604316545E-2</v>
      </c>
      <c r="K36" s="404">
        <f t="shared" si="14"/>
        <v>-5.4347881192642333E-3</v>
      </c>
      <c r="L36" s="404"/>
      <c r="M36" s="404">
        <f t="shared" ref="M36:M40" si="20">F36/B36-1</f>
        <v>0.17893527493087324</v>
      </c>
      <c r="N36" s="406">
        <f t="shared" si="15"/>
        <v>4.2011448633104242E-2</v>
      </c>
    </row>
    <row r="37" spans="1:14" s="407" customFormat="1" x14ac:dyDescent="0.2">
      <c r="A37" s="401" t="s">
        <v>27</v>
      </c>
      <c r="B37" s="402">
        <v>1.2046927882489389</v>
      </c>
      <c r="C37" s="403">
        <v>1.2499174067918961</v>
      </c>
      <c r="D37" s="404">
        <v>1.3115030293768</v>
      </c>
      <c r="E37" s="404">
        <v>1.2778871614367677</v>
      </c>
      <c r="F37" s="404">
        <v>1.3407777246581531</v>
      </c>
      <c r="G37" s="405">
        <v>8007</v>
      </c>
      <c r="H37" s="404">
        <f t="shared" si="14"/>
        <v>3.7540374595163462E-2</v>
      </c>
      <c r="I37" s="404">
        <f t="shared" si="14"/>
        <v>4.9271753677687213E-2</v>
      </c>
      <c r="J37" s="404">
        <f t="shared" si="14"/>
        <v>-2.5631559506199442E-2</v>
      </c>
      <c r="K37" s="404">
        <f t="shared" si="14"/>
        <v>4.9214488664770295E-2</v>
      </c>
      <c r="L37" s="404"/>
      <c r="M37" s="404">
        <f t="shared" si="20"/>
        <v>0.11296235665776511</v>
      </c>
      <c r="N37" s="406">
        <f t="shared" si="15"/>
        <v>2.7117476627898984E-2</v>
      </c>
    </row>
    <row r="38" spans="1:14" s="407" customFormat="1" x14ac:dyDescent="0.2">
      <c r="A38" s="401" t="s">
        <v>28</v>
      </c>
      <c r="B38" s="402">
        <v>1.1608606962877459</v>
      </c>
      <c r="C38" s="403">
        <v>1.1775048320544634</v>
      </c>
      <c r="D38" s="404">
        <v>1.2358269757674225</v>
      </c>
      <c r="E38" s="404">
        <v>1.1817514571789818</v>
      </c>
      <c r="F38" s="404">
        <v>1.2386980333088589</v>
      </c>
      <c r="G38" s="405">
        <v>10946</v>
      </c>
      <c r="H38" s="404">
        <f t="shared" si="14"/>
        <v>1.4337754581529749E-2</v>
      </c>
      <c r="I38" s="404">
        <f t="shared" si="14"/>
        <v>4.9530279728195126E-2</v>
      </c>
      <c r="J38" s="404">
        <f t="shared" si="14"/>
        <v>-4.3756544928031715E-2</v>
      </c>
      <c r="K38" s="404">
        <f t="shared" si="14"/>
        <v>4.8188285094919348E-2</v>
      </c>
      <c r="L38" s="404"/>
      <c r="M38" s="404">
        <f t="shared" si="20"/>
        <v>6.7051401834884006E-2</v>
      </c>
      <c r="N38" s="406">
        <f t="shared" si="15"/>
        <v>1.6357122919232525E-2</v>
      </c>
    </row>
    <row r="39" spans="1:14" s="407" customFormat="1" x14ac:dyDescent="0.2">
      <c r="A39" s="408" t="s">
        <v>112</v>
      </c>
      <c r="B39" s="409">
        <v>1.1901780892998373</v>
      </c>
      <c r="C39" s="410">
        <v>1.1567005588087231</v>
      </c>
      <c r="D39" s="411">
        <v>1.2818691081444109</v>
      </c>
      <c r="E39" s="411">
        <v>1.18288857367731</v>
      </c>
      <c r="F39" s="411">
        <v>1.2416600115738423</v>
      </c>
      <c r="G39" s="412">
        <v>3940</v>
      </c>
      <c r="H39" s="411">
        <f t="shared" si="14"/>
        <v>-2.8128169046372276E-2</v>
      </c>
      <c r="I39" s="411">
        <f t="shared" si="14"/>
        <v>0.10821171337947466</v>
      </c>
      <c r="J39" s="411">
        <f t="shared" si="14"/>
        <v>-7.7215788911850436E-2</v>
      </c>
      <c r="K39" s="411">
        <f t="shared" si="14"/>
        <v>4.9684678002955396E-2</v>
      </c>
      <c r="L39" s="411"/>
      <c r="M39" s="411">
        <f t="shared" si="20"/>
        <v>4.3255646139722659E-2</v>
      </c>
      <c r="N39" s="413">
        <f t="shared" si="15"/>
        <v>1.0642799068400377E-2</v>
      </c>
    </row>
    <row r="40" spans="1:14" ht="13.5" thickBot="1" x14ac:dyDescent="0.25">
      <c r="A40" s="414" t="s">
        <v>99</v>
      </c>
      <c r="B40" s="415">
        <v>1.2047675898219574</v>
      </c>
      <c r="C40" s="416">
        <v>1.2481805926985754</v>
      </c>
      <c r="D40" s="417">
        <v>1.3232203476596922</v>
      </c>
      <c r="E40" s="417">
        <v>1.2824017416533935</v>
      </c>
      <c r="F40" s="417">
        <v>1.3284113528631258</v>
      </c>
      <c r="G40" s="418">
        <f>SUM(G34:G39)</f>
        <v>30941</v>
      </c>
      <c r="H40" s="417">
        <f t="shared" si="14"/>
        <v>3.6034338276840217E-2</v>
      </c>
      <c r="I40" s="417">
        <f t="shared" si="14"/>
        <v>6.0119309176952074E-2</v>
      </c>
      <c r="J40" s="417">
        <f t="shared" si="14"/>
        <v>-3.0847927995131252E-2</v>
      </c>
      <c r="K40" s="417">
        <f t="shared" si="14"/>
        <v>3.5877689272639568E-2</v>
      </c>
      <c r="L40" s="417"/>
      <c r="M40" s="417">
        <f t="shared" si="20"/>
        <v>0.10262872614247587</v>
      </c>
      <c r="N40" s="419">
        <f t="shared" si="15"/>
        <v>2.4724985727350823E-2</v>
      </c>
    </row>
    <row r="41" spans="1:14" ht="9" customHeight="1" thickTop="1" x14ac:dyDescent="0.2">
      <c r="A41" s="401"/>
      <c r="B41" s="420"/>
      <c r="C41" s="421"/>
      <c r="D41" s="421"/>
      <c r="E41" s="421"/>
      <c r="F41" s="421"/>
      <c r="G41" s="421"/>
      <c r="H41" s="421"/>
      <c r="I41" s="421"/>
      <c r="J41" s="421"/>
      <c r="K41" s="421"/>
      <c r="L41" s="421"/>
      <c r="M41" s="421"/>
      <c r="N41" s="421"/>
    </row>
    <row r="42" spans="1:14" ht="12.75" customHeight="1" x14ac:dyDescent="0.2">
      <c r="A42" s="401"/>
      <c r="B42" s="872" t="s">
        <v>113</v>
      </c>
      <c r="C42" s="872"/>
      <c r="D42" s="872"/>
      <c r="E42" s="872"/>
      <c r="F42" s="872"/>
      <c r="G42" s="872"/>
      <c r="H42" s="872"/>
      <c r="I42" s="872"/>
      <c r="J42" s="872"/>
      <c r="K42" s="872"/>
      <c r="L42" s="872"/>
      <c r="M42" s="872"/>
      <c r="N42" s="872"/>
    </row>
    <row r="43" spans="1:14" s="422" customFormat="1" ht="28.9" customHeight="1" x14ac:dyDescent="0.2">
      <c r="A43" s="876" t="s">
        <v>17</v>
      </c>
      <c r="B43" s="873" t="s">
        <v>94</v>
      </c>
      <c r="C43" s="874"/>
      <c r="D43" s="874"/>
      <c r="E43" s="874"/>
      <c r="F43" s="874"/>
      <c r="G43" s="351" t="s">
        <v>101</v>
      </c>
      <c r="H43" s="875" t="s">
        <v>247</v>
      </c>
      <c r="I43" s="875"/>
      <c r="J43" s="875"/>
      <c r="K43" s="875"/>
      <c r="L43" s="481"/>
      <c r="M43" s="351" t="s">
        <v>96</v>
      </c>
      <c r="N43" s="352" t="s">
        <v>248</v>
      </c>
    </row>
    <row r="44" spans="1:14" x14ac:dyDescent="0.2">
      <c r="A44" s="876"/>
      <c r="B44" s="400">
        <f>B33</f>
        <v>2009</v>
      </c>
      <c r="C44" s="354">
        <f>B44+1</f>
        <v>2010</v>
      </c>
      <c r="D44" s="354">
        <f>C44+1</f>
        <v>2011</v>
      </c>
      <c r="E44" s="354">
        <f>D44+1</f>
        <v>2012</v>
      </c>
      <c r="F44" s="354">
        <f>E44+1</f>
        <v>2013</v>
      </c>
      <c r="G44" s="354">
        <f>F44</f>
        <v>2013</v>
      </c>
      <c r="H44" s="355" t="str">
        <f>H33</f>
        <v>09-10</v>
      </c>
      <c r="I44" s="355" t="str">
        <f>I33</f>
        <v>10-11</v>
      </c>
      <c r="J44" s="355" t="str">
        <f>J33</f>
        <v>11-12</v>
      </c>
      <c r="K44" s="355" t="str">
        <f>K33</f>
        <v>12-13</v>
      </c>
      <c r="L44" s="356"/>
      <c r="M44" s="356" t="str">
        <f>M33</f>
        <v>09-13</v>
      </c>
      <c r="N44" s="357" t="str">
        <f>N33</f>
        <v>09-13</v>
      </c>
    </row>
    <row r="45" spans="1:14" x14ac:dyDescent="0.2">
      <c r="A45" s="401" t="s">
        <v>253</v>
      </c>
      <c r="B45" s="402">
        <v>1.1903705519518528</v>
      </c>
      <c r="C45" s="403">
        <v>1.3197972815194601</v>
      </c>
      <c r="D45" s="404">
        <v>1.4763663957345929</v>
      </c>
      <c r="E45" s="404">
        <v>1.5655798251954762</v>
      </c>
      <c r="F45" s="404">
        <v>1.5042724992382093</v>
      </c>
      <c r="G45" s="423">
        <v>53.624580000000002</v>
      </c>
      <c r="H45" s="403">
        <f t="shared" ref="H45:K51" si="21">C45/B45-1</f>
        <v>0.10872810097274832</v>
      </c>
      <c r="I45" s="403">
        <f t="shared" si="21"/>
        <v>0.11863118405190032</v>
      </c>
      <c r="J45" s="403">
        <f t="shared" si="21"/>
        <v>6.0427702580221343E-2</v>
      </c>
      <c r="K45" s="403">
        <f t="shared" si="21"/>
        <v>-3.9159501783699979E-2</v>
      </c>
      <c r="L45" s="404"/>
      <c r="M45" s="403">
        <f>F45/B45-1</f>
        <v>0.26370103559068303</v>
      </c>
      <c r="N45" s="406">
        <f t="shared" ref="N45:N51" si="22">((F45/B45)^(1/4))-1</f>
        <v>6.0256845998789998E-2</v>
      </c>
    </row>
    <row r="46" spans="1:14" x14ac:dyDescent="0.2">
      <c r="A46" s="401" t="s">
        <v>254</v>
      </c>
      <c r="B46" s="402">
        <v>1.2134836999099272</v>
      </c>
      <c r="C46" s="403">
        <v>1.3476321922167616</v>
      </c>
      <c r="D46" s="404">
        <v>1.4772532467795929</v>
      </c>
      <c r="E46" s="404">
        <v>1.4512866884776563</v>
      </c>
      <c r="F46" s="404">
        <v>1.4422480761821947</v>
      </c>
      <c r="G46" s="423">
        <v>100.346209</v>
      </c>
      <c r="H46" s="403">
        <f t="shared" ref="H46" si="23">C46/B46-1</f>
        <v>0.11054824413116693</v>
      </c>
      <c r="I46" s="403">
        <f t="shared" ref="I46" si="24">D46/C46-1</f>
        <v>9.6184296658581303E-2</v>
      </c>
      <c r="J46" s="403">
        <f t="shared" ref="J46" si="25">E46/D46-1</f>
        <v>-1.7577594334988733E-2</v>
      </c>
      <c r="K46" s="403">
        <f t="shared" ref="K46" si="26">F46/E46-1</f>
        <v>-6.2279991728875217E-3</v>
      </c>
      <c r="L46" s="404"/>
      <c r="M46" s="403">
        <f>F46/B46-1</f>
        <v>0.18851870551639704</v>
      </c>
      <c r="N46" s="406">
        <f t="shared" si="22"/>
        <v>4.4122622028547998E-2</v>
      </c>
    </row>
    <row r="47" spans="1:14" x14ac:dyDescent="0.2">
      <c r="A47" s="401" t="s">
        <v>26</v>
      </c>
      <c r="B47" s="402">
        <v>1.1836561317154639</v>
      </c>
      <c r="C47" s="403">
        <v>1.3087119822815223</v>
      </c>
      <c r="D47" s="404">
        <v>1.3558819312992285</v>
      </c>
      <c r="E47" s="404">
        <v>1.4180552876752917</v>
      </c>
      <c r="F47" s="404">
        <v>1.3982329392703952</v>
      </c>
      <c r="G47" s="423">
        <v>183.25916699999999</v>
      </c>
      <c r="H47" s="404">
        <f t="shared" si="21"/>
        <v>0.105652179898579</v>
      </c>
      <c r="I47" s="404">
        <f t="shared" si="21"/>
        <v>3.604303288755184E-2</v>
      </c>
      <c r="J47" s="404">
        <f t="shared" si="21"/>
        <v>4.5854550415380002E-2</v>
      </c>
      <c r="K47" s="404">
        <f t="shared" si="21"/>
        <v>-1.3978544121077574E-2</v>
      </c>
      <c r="L47" s="404"/>
      <c r="M47" s="404">
        <f t="shared" ref="M47:M51" si="27">F47/B47-1</f>
        <v>0.18128306169794994</v>
      </c>
      <c r="N47" s="406">
        <f t="shared" si="22"/>
        <v>4.2529839229478617E-2</v>
      </c>
    </row>
    <row r="48" spans="1:14" x14ac:dyDescent="0.2">
      <c r="A48" s="401" t="s">
        <v>27</v>
      </c>
      <c r="B48" s="402">
        <v>1.138278753918891</v>
      </c>
      <c r="C48" s="403">
        <v>1.1843558312760514</v>
      </c>
      <c r="D48" s="404">
        <v>1.2456656726752042</v>
      </c>
      <c r="E48" s="404">
        <v>1.2135697829591419</v>
      </c>
      <c r="F48" s="404">
        <v>1.2500049447447028</v>
      </c>
      <c r="G48" s="423">
        <v>280.35987399999999</v>
      </c>
      <c r="H48" s="404">
        <f t="shared" si="21"/>
        <v>4.0479607651926486E-2</v>
      </c>
      <c r="I48" s="404">
        <f t="shared" si="21"/>
        <v>5.1766403119826165E-2</v>
      </c>
      <c r="J48" s="404">
        <f t="shared" si="21"/>
        <v>-2.5766054584399734E-2</v>
      </c>
      <c r="K48" s="404">
        <f t="shared" si="21"/>
        <v>3.0023128704406377E-2</v>
      </c>
      <c r="L48" s="404"/>
      <c r="M48" s="404">
        <f t="shared" si="27"/>
        <v>9.815362927679927E-2</v>
      </c>
      <c r="N48" s="406">
        <f t="shared" si="22"/>
        <v>2.3683669786231931E-2</v>
      </c>
    </row>
    <row r="49" spans="1:14" x14ac:dyDescent="0.2">
      <c r="A49" s="401" t="s">
        <v>28</v>
      </c>
      <c r="B49" s="402">
        <v>1.0915543818128532</v>
      </c>
      <c r="C49" s="403">
        <v>1.1281286083422875</v>
      </c>
      <c r="D49" s="404">
        <v>1.1649089692776184</v>
      </c>
      <c r="E49" s="404">
        <v>1.134675201426091</v>
      </c>
      <c r="F49" s="404">
        <v>1.1697113435498898</v>
      </c>
      <c r="G49" s="423">
        <v>320.59116399999999</v>
      </c>
      <c r="H49" s="404">
        <f t="shared" si="21"/>
        <v>3.3506554633303542E-2</v>
      </c>
      <c r="I49" s="404">
        <f t="shared" si="21"/>
        <v>3.2602985744131896E-2</v>
      </c>
      <c r="J49" s="404">
        <f t="shared" si="21"/>
        <v>-2.595376003523775E-2</v>
      </c>
      <c r="K49" s="404">
        <f t="shared" si="21"/>
        <v>3.0877683833897551E-2</v>
      </c>
      <c r="L49" s="404"/>
      <c r="M49" s="404">
        <f t="shared" si="27"/>
        <v>7.1601528095406097E-2</v>
      </c>
      <c r="N49" s="406">
        <f t="shared" si="22"/>
        <v>1.7438883495958901E-2</v>
      </c>
    </row>
    <row r="50" spans="1:14" x14ac:dyDescent="0.2">
      <c r="A50" s="408" t="s">
        <v>112</v>
      </c>
      <c r="B50" s="409">
        <v>1.1621838127692428</v>
      </c>
      <c r="C50" s="410">
        <v>1.1065672101366868</v>
      </c>
      <c r="D50" s="411">
        <v>1.229646796314509</v>
      </c>
      <c r="E50" s="411">
        <v>1.1356260154791737</v>
      </c>
      <c r="F50" s="411">
        <v>1.1659484314372168</v>
      </c>
      <c r="G50" s="424">
        <v>117.492869</v>
      </c>
      <c r="H50" s="411">
        <f t="shared" si="21"/>
        <v>-4.7855254927388069E-2</v>
      </c>
      <c r="I50" s="411">
        <f t="shared" si="21"/>
        <v>0.11122648949865321</v>
      </c>
      <c r="J50" s="411">
        <f t="shared" si="21"/>
        <v>-7.6461615739685462E-2</v>
      </c>
      <c r="K50" s="411">
        <f t="shared" si="21"/>
        <v>2.6701057870049505E-2</v>
      </c>
      <c r="L50" s="411"/>
      <c r="M50" s="411">
        <f t="shared" si="27"/>
        <v>3.2392626937418623E-3</v>
      </c>
      <c r="N50" s="413">
        <f t="shared" si="22"/>
        <v>8.088338259426564E-4</v>
      </c>
    </row>
    <row r="51" spans="1:14" ht="13.5" thickBot="1" x14ac:dyDescent="0.25">
      <c r="A51" s="414" t="s">
        <v>99</v>
      </c>
      <c r="B51" s="415">
        <v>1.1446167047070031</v>
      </c>
      <c r="C51" s="416">
        <v>1.1992140810324816</v>
      </c>
      <c r="D51" s="417">
        <v>1.2630036197194465</v>
      </c>
      <c r="E51" s="417">
        <v>1.2398598546316189</v>
      </c>
      <c r="F51" s="417">
        <v>1.2588963898533041</v>
      </c>
      <c r="G51" s="425">
        <f>SUM(G45:G50)</f>
        <v>1055.673863</v>
      </c>
      <c r="H51" s="417">
        <f t="shared" si="21"/>
        <v>4.7699265702621618E-2</v>
      </c>
      <c r="I51" s="417">
        <f t="shared" si="21"/>
        <v>5.319278658906712E-2</v>
      </c>
      <c r="J51" s="417">
        <f t="shared" si="21"/>
        <v>-1.8324385398807208E-2</v>
      </c>
      <c r="K51" s="417">
        <f t="shared" si="21"/>
        <v>1.5353779824850644E-2</v>
      </c>
      <c r="L51" s="417"/>
      <c r="M51" s="417">
        <f t="shared" si="27"/>
        <v>9.9841007628448164E-2</v>
      </c>
      <c r="N51" s="419">
        <f t="shared" si="22"/>
        <v>2.4076681109351794E-2</v>
      </c>
    </row>
    <row r="52" spans="1:14" ht="9.75" customHeight="1" thickTop="1" x14ac:dyDescent="0.2"/>
    <row r="53" spans="1:14" x14ac:dyDescent="0.2">
      <c r="A53" s="780" t="s">
        <v>255</v>
      </c>
    </row>
    <row r="54" spans="1:14" x14ac:dyDescent="0.2">
      <c r="A54" s="780" t="s">
        <v>256</v>
      </c>
    </row>
  </sheetData>
  <mergeCells count="23">
    <mergeCell ref="A43:A44"/>
    <mergeCell ref="B43:F43"/>
    <mergeCell ref="H43:K43"/>
    <mergeCell ref="B30:N30"/>
    <mergeCell ref="B31:N31"/>
    <mergeCell ref="A32:A33"/>
    <mergeCell ref="B32:F32"/>
    <mergeCell ref="H32:K32"/>
    <mergeCell ref="B42:N42"/>
    <mergeCell ref="A20:A21"/>
    <mergeCell ref="B20:F20"/>
    <mergeCell ref="H20:K20"/>
    <mergeCell ref="B1:N1"/>
    <mergeCell ref="B2:N2"/>
    <mergeCell ref="B3:N3"/>
    <mergeCell ref="B4:N4"/>
    <mergeCell ref="B5:N5"/>
    <mergeCell ref="B7:N7"/>
    <mergeCell ref="B8:N8"/>
    <mergeCell ref="A9:A10"/>
    <mergeCell ref="B9:F9"/>
    <mergeCell ref="H9:K9"/>
    <mergeCell ref="B19:N19"/>
  </mergeCells>
  <printOptions horizontalCentered="1" verticalCentered="1"/>
  <pageMargins left="0.25" right="0.25" top="0.25" bottom="0.25" header="0.05" footer="0.05"/>
  <pageSetup scale="73" orientation="landscape" r:id="rId1"/>
  <rowBreaks count="1" manualBreakCount="1">
    <brk id="41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zoomScaleNormal="100" workbookViewId="0"/>
  </sheetViews>
  <sheetFormatPr defaultColWidth="9.140625" defaultRowHeight="12.75" x14ac:dyDescent="0.2"/>
  <cols>
    <col min="1" max="1" width="47.85546875" style="394" bestFit="1" customWidth="1"/>
    <col min="2" max="6" width="7.28515625" style="395" bestFit="1" customWidth="1"/>
    <col min="7" max="7" width="7.5703125" style="395" bestFit="1" customWidth="1"/>
    <col min="8" max="11" width="7.28515625" style="395" bestFit="1" customWidth="1"/>
    <col min="12" max="12" width="1.85546875" style="395" customWidth="1"/>
    <col min="13" max="13" width="7.28515625" style="395" bestFit="1" customWidth="1"/>
    <col min="14" max="14" width="7.42578125" style="395" bestFit="1" customWidth="1"/>
    <col min="15" max="244" width="9.140625" style="395"/>
    <col min="245" max="245" width="8" style="395" customWidth="1"/>
    <col min="246" max="253" width="8.28515625" style="395" customWidth="1"/>
    <col min="254" max="254" width="1.7109375" style="395" customWidth="1"/>
    <col min="255" max="256" width="9.28515625" style="395" customWidth="1"/>
    <col min="257" max="257" width="2.42578125" style="395" customWidth="1"/>
    <col min="258" max="265" width="8.28515625" style="395" customWidth="1"/>
    <col min="266" max="266" width="1.7109375" style="395" customWidth="1"/>
    <col min="267" max="268" width="9.28515625" style="395" customWidth="1"/>
    <col min="269" max="500" width="9.140625" style="395"/>
    <col min="501" max="501" width="8" style="395" customWidth="1"/>
    <col min="502" max="509" width="8.28515625" style="395" customWidth="1"/>
    <col min="510" max="510" width="1.7109375" style="395" customWidth="1"/>
    <col min="511" max="512" width="9.28515625" style="395" customWidth="1"/>
    <col min="513" max="513" width="2.42578125" style="395" customWidth="1"/>
    <col min="514" max="521" width="8.28515625" style="395" customWidth="1"/>
    <col min="522" max="522" width="1.7109375" style="395" customWidth="1"/>
    <col min="523" max="524" width="9.28515625" style="395" customWidth="1"/>
    <col min="525" max="756" width="9.140625" style="395"/>
    <col min="757" max="757" width="8" style="395" customWidth="1"/>
    <col min="758" max="765" width="8.28515625" style="395" customWidth="1"/>
    <col min="766" max="766" width="1.7109375" style="395" customWidth="1"/>
    <col min="767" max="768" width="9.28515625" style="395" customWidth="1"/>
    <col min="769" max="769" width="2.42578125" style="395" customWidth="1"/>
    <col min="770" max="777" width="8.28515625" style="395" customWidth="1"/>
    <col min="778" max="778" width="1.7109375" style="395" customWidth="1"/>
    <col min="779" max="780" width="9.28515625" style="395" customWidth="1"/>
    <col min="781" max="1012" width="9.140625" style="395"/>
    <col min="1013" max="1013" width="8" style="395" customWidth="1"/>
    <col min="1014" max="1021" width="8.28515625" style="395" customWidth="1"/>
    <col min="1022" max="1022" width="1.7109375" style="395" customWidth="1"/>
    <col min="1023" max="1024" width="9.28515625" style="395" customWidth="1"/>
    <col min="1025" max="1025" width="2.42578125" style="395" customWidth="1"/>
    <col min="1026" max="1033" width="8.28515625" style="395" customWidth="1"/>
    <col min="1034" max="1034" width="1.7109375" style="395" customWidth="1"/>
    <col min="1035" max="1036" width="9.28515625" style="395" customWidth="1"/>
    <col min="1037" max="1268" width="9.140625" style="395"/>
    <col min="1269" max="1269" width="8" style="395" customWidth="1"/>
    <col min="1270" max="1277" width="8.28515625" style="395" customWidth="1"/>
    <col min="1278" max="1278" width="1.7109375" style="395" customWidth="1"/>
    <col min="1279" max="1280" width="9.28515625" style="395" customWidth="1"/>
    <col min="1281" max="1281" width="2.42578125" style="395" customWidth="1"/>
    <col min="1282" max="1289" width="8.28515625" style="395" customWidth="1"/>
    <col min="1290" max="1290" width="1.7109375" style="395" customWidth="1"/>
    <col min="1291" max="1292" width="9.28515625" style="395" customWidth="1"/>
    <col min="1293" max="1524" width="9.140625" style="395"/>
    <col min="1525" max="1525" width="8" style="395" customWidth="1"/>
    <col min="1526" max="1533" width="8.28515625" style="395" customWidth="1"/>
    <col min="1534" max="1534" width="1.7109375" style="395" customWidth="1"/>
    <col min="1535" max="1536" width="9.28515625" style="395" customWidth="1"/>
    <col min="1537" max="1537" width="2.42578125" style="395" customWidth="1"/>
    <col min="1538" max="1545" width="8.28515625" style="395" customWidth="1"/>
    <col min="1546" max="1546" width="1.7109375" style="395" customWidth="1"/>
    <col min="1547" max="1548" width="9.28515625" style="395" customWidth="1"/>
    <col min="1549" max="1780" width="9.140625" style="395"/>
    <col min="1781" max="1781" width="8" style="395" customWidth="1"/>
    <col min="1782" max="1789" width="8.28515625" style="395" customWidth="1"/>
    <col min="1790" max="1790" width="1.7109375" style="395" customWidth="1"/>
    <col min="1791" max="1792" width="9.28515625" style="395" customWidth="1"/>
    <col min="1793" max="1793" width="2.42578125" style="395" customWidth="1"/>
    <col min="1794" max="1801" width="8.28515625" style="395" customWidth="1"/>
    <col min="1802" max="1802" width="1.7109375" style="395" customWidth="1"/>
    <col min="1803" max="1804" width="9.28515625" style="395" customWidth="1"/>
    <col min="1805" max="2036" width="9.140625" style="395"/>
    <col min="2037" max="2037" width="8" style="395" customWidth="1"/>
    <col min="2038" max="2045" width="8.28515625" style="395" customWidth="1"/>
    <col min="2046" max="2046" width="1.7109375" style="395" customWidth="1"/>
    <col min="2047" max="2048" width="9.28515625" style="395" customWidth="1"/>
    <col min="2049" max="2049" width="2.42578125" style="395" customWidth="1"/>
    <col min="2050" max="2057" width="8.28515625" style="395" customWidth="1"/>
    <col min="2058" max="2058" width="1.7109375" style="395" customWidth="1"/>
    <col min="2059" max="2060" width="9.28515625" style="395" customWidth="1"/>
    <col min="2061" max="2292" width="9.140625" style="395"/>
    <col min="2293" max="2293" width="8" style="395" customWidth="1"/>
    <col min="2294" max="2301" width="8.28515625" style="395" customWidth="1"/>
    <col min="2302" max="2302" width="1.7109375" style="395" customWidth="1"/>
    <col min="2303" max="2304" width="9.28515625" style="395" customWidth="1"/>
    <col min="2305" max="2305" width="2.42578125" style="395" customWidth="1"/>
    <col min="2306" max="2313" width="8.28515625" style="395" customWidth="1"/>
    <col min="2314" max="2314" width="1.7109375" style="395" customWidth="1"/>
    <col min="2315" max="2316" width="9.28515625" style="395" customWidth="1"/>
    <col min="2317" max="2548" width="9.140625" style="395"/>
    <col min="2549" max="2549" width="8" style="395" customWidth="1"/>
    <col min="2550" max="2557" width="8.28515625" style="395" customWidth="1"/>
    <col min="2558" max="2558" width="1.7109375" style="395" customWidth="1"/>
    <col min="2559" max="2560" width="9.28515625" style="395" customWidth="1"/>
    <col min="2561" max="2561" width="2.42578125" style="395" customWidth="1"/>
    <col min="2562" max="2569" width="8.28515625" style="395" customWidth="1"/>
    <col min="2570" max="2570" width="1.7109375" style="395" customWidth="1"/>
    <col min="2571" max="2572" width="9.28515625" style="395" customWidth="1"/>
    <col min="2573" max="2804" width="9.140625" style="395"/>
    <col min="2805" max="2805" width="8" style="395" customWidth="1"/>
    <col min="2806" max="2813" width="8.28515625" style="395" customWidth="1"/>
    <col min="2814" max="2814" width="1.7109375" style="395" customWidth="1"/>
    <col min="2815" max="2816" width="9.28515625" style="395" customWidth="1"/>
    <col min="2817" max="2817" width="2.42578125" style="395" customWidth="1"/>
    <col min="2818" max="2825" width="8.28515625" style="395" customWidth="1"/>
    <col min="2826" max="2826" width="1.7109375" style="395" customWidth="1"/>
    <col min="2827" max="2828" width="9.28515625" style="395" customWidth="1"/>
    <col min="2829" max="3060" width="9.140625" style="395"/>
    <col min="3061" max="3061" width="8" style="395" customWidth="1"/>
    <col min="3062" max="3069" width="8.28515625" style="395" customWidth="1"/>
    <col min="3070" max="3070" width="1.7109375" style="395" customWidth="1"/>
    <col min="3071" max="3072" width="9.28515625" style="395" customWidth="1"/>
    <col min="3073" max="3073" width="2.42578125" style="395" customWidth="1"/>
    <col min="3074" max="3081" width="8.28515625" style="395" customWidth="1"/>
    <col min="3082" max="3082" width="1.7109375" style="395" customWidth="1"/>
    <col min="3083" max="3084" width="9.28515625" style="395" customWidth="1"/>
    <col min="3085" max="3316" width="9.140625" style="395"/>
    <col min="3317" max="3317" width="8" style="395" customWidth="1"/>
    <col min="3318" max="3325" width="8.28515625" style="395" customWidth="1"/>
    <col min="3326" max="3326" width="1.7109375" style="395" customWidth="1"/>
    <col min="3327" max="3328" width="9.28515625" style="395" customWidth="1"/>
    <col min="3329" max="3329" width="2.42578125" style="395" customWidth="1"/>
    <col min="3330" max="3337" width="8.28515625" style="395" customWidth="1"/>
    <col min="3338" max="3338" width="1.7109375" style="395" customWidth="1"/>
    <col min="3339" max="3340" width="9.28515625" style="395" customWidth="1"/>
    <col min="3341" max="3572" width="9.140625" style="395"/>
    <col min="3573" max="3573" width="8" style="395" customWidth="1"/>
    <col min="3574" max="3581" width="8.28515625" style="395" customWidth="1"/>
    <col min="3582" max="3582" width="1.7109375" style="395" customWidth="1"/>
    <col min="3583" max="3584" width="9.28515625" style="395" customWidth="1"/>
    <col min="3585" max="3585" width="2.42578125" style="395" customWidth="1"/>
    <col min="3586" max="3593" width="8.28515625" style="395" customWidth="1"/>
    <col min="3594" max="3594" width="1.7109375" style="395" customWidth="1"/>
    <col min="3595" max="3596" width="9.28515625" style="395" customWidth="1"/>
    <col min="3597" max="3828" width="9.140625" style="395"/>
    <col min="3829" max="3829" width="8" style="395" customWidth="1"/>
    <col min="3830" max="3837" width="8.28515625" style="395" customWidth="1"/>
    <col min="3838" max="3838" width="1.7109375" style="395" customWidth="1"/>
    <col min="3839" max="3840" width="9.28515625" style="395" customWidth="1"/>
    <col min="3841" max="3841" width="2.42578125" style="395" customWidth="1"/>
    <col min="3842" max="3849" width="8.28515625" style="395" customWidth="1"/>
    <col min="3850" max="3850" width="1.7109375" style="395" customWidth="1"/>
    <col min="3851" max="3852" width="9.28515625" style="395" customWidth="1"/>
    <col min="3853" max="4084" width="9.140625" style="395"/>
    <col min="4085" max="4085" width="8" style="395" customWidth="1"/>
    <col min="4086" max="4093" width="8.28515625" style="395" customWidth="1"/>
    <col min="4094" max="4094" width="1.7109375" style="395" customWidth="1"/>
    <col min="4095" max="4096" width="9.28515625" style="395" customWidth="1"/>
    <col min="4097" max="4097" width="2.42578125" style="395" customWidth="1"/>
    <col min="4098" max="4105" width="8.28515625" style="395" customWidth="1"/>
    <col min="4106" max="4106" width="1.7109375" style="395" customWidth="1"/>
    <col min="4107" max="4108" width="9.28515625" style="395" customWidth="1"/>
    <col min="4109" max="4340" width="9.140625" style="395"/>
    <col min="4341" max="4341" width="8" style="395" customWidth="1"/>
    <col min="4342" max="4349" width="8.28515625" style="395" customWidth="1"/>
    <col min="4350" max="4350" width="1.7109375" style="395" customWidth="1"/>
    <col min="4351" max="4352" width="9.28515625" style="395" customWidth="1"/>
    <col min="4353" max="4353" width="2.42578125" style="395" customWidth="1"/>
    <col min="4354" max="4361" width="8.28515625" style="395" customWidth="1"/>
    <col min="4362" max="4362" width="1.7109375" style="395" customWidth="1"/>
    <col min="4363" max="4364" width="9.28515625" style="395" customWidth="1"/>
    <col min="4365" max="4596" width="9.140625" style="395"/>
    <col min="4597" max="4597" width="8" style="395" customWidth="1"/>
    <col min="4598" max="4605" width="8.28515625" style="395" customWidth="1"/>
    <col min="4606" max="4606" width="1.7109375" style="395" customWidth="1"/>
    <col min="4607" max="4608" width="9.28515625" style="395" customWidth="1"/>
    <col min="4609" max="4609" width="2.42578125" style="395" customWidth="1"/>
    <col min="4610" max="4617" width="8.28515625" style="395" customWidth="1"/>
    <col min="4618" max="4618" width="1.7109375" style="395" customWidth="1"/>
    <col min="4619" max="4620" width="9.28515625" style="395" customWidth="1"/>
    <col min="4621" max="4852" width="9.140625" style="395"/>
    <col min="4853" max="4853" width="8" style="395" customWidth="1"/>
    <col min="4854" max="4861" width="8.28515625" style="395" customWidth="1"/>
    <col min="4862" max="4862" width="1.7109375" style="395" customWidth="1"/>
    <col min="4863" max="4864" width="9.28515625" style="395" customWidth="1"/>
    <col min="4865" max="4865" width="2.42578125" style="395" customWidth="1"/>
    <col min="4866" max="4873" width="8.28515625" style="395" customWidth="1"/>
    <col min="4874" max="4874" width="1.7109375" style="395" customWidth="1"/>
    <col min="4875" max="4876" width="9.28515625" style="395" customWidth="1"/>
    <col min="4877" max="5108" width="9.140625" style="395"/>
    <col min="5109" max="5109" width="8" style="395" customWidth="1"/>
    <col min="5110" max="5117" width="8.28515625" style="395" customWidth="1"/>
    <col min="5118" max="5118" width="1.7109375" style="395" customWidth="1"/>
    <col min="5119" max="5120" width="9.28515625" style="395" customWidth="1"/>
    <col min="5121" max="5121" width="2.42578125" style="395" customWidth="1"/>
    <col min="5122" max="5129" width="8.28515625" style="395" customWidth="1"/>
    <col min="5130" max="5130" width="1.7109375" style="395" customWidth="1"/>
    <col min="5131" max="5132" width="9.28515625" style="395" customWidth="1"/>
    <col min="5133" max="5364" width="9.140625" style="395"/>
    <col min="5365" max="5365" width="8" style="395" customWidth="1"/>
    <col min="5366" max="5373" width="8.28515625" style="395" customWidth="1"/>
    <col min="5374" max="5374" width="1.7109375" style="395" customWidth="1"/>
    <col min="5375" max="5376" width="9.28515625" style="395" customWidth="1"/>
    <col min="5377" max="5377" width="2.42578125" style="395" customWidth="1"/>
    <col min="5378" max="5385" width="8.28515625" style="395" customWidth="1"/>
    <col min="5386" max="5386" width="1.7109375" style="395" customWidth="1"/>
    <col min="5387" max="5388" width="9.28515625" style="395" customWidth="1"/>
    <col min="5389" max="5620" width="9.140625" style="395"/>
    <col min="5621" max="5621" width="8" style="395" customWidth="1"/>
    <col min="5622" max="5629" width="8.28515625" style="395" customWidth="1"/>
    <col min="5630" max="5630" width="1.7109375" style="395" customWidth="1"/>
    <col min="5631" max="5632" width="9.28515625" style="395" customWidth="1"/>
    <col min="5633" max="5633" width="2.42578125" style="395" customWidth="1"/>
    <col min="5634" max="5641" width="8.28515625" style="395" customWidth="1"/>
    <col min="5642" max="5642" width="1.7109375" style="395" customWidth="1"/>
    <col min="5643" max="5644" width="9.28515625" style="395" customWidth="1"/>
    <col min="5645" max="5876" width="9.140625" style="395"/>
    <col min="5877" max="5877" width="8" style="395" customWidth="1"/>
    <col min="5878" max="5885" width="8.28515625" style="395" customWidth="1"/>
    <col min="5886" max="5886" width="1.7109375" style="395" customWidth="1"/>
    <col min="5887" max="5888" width="9.28515625" style="395" customWidth="1"/>
    <col min="5889" max="5889" width="2.42578125" style="395" customWidth="1"/>
    <col min="5890" max="5897" width="8.28515625" style="395" customWidth="1"/>
    <col min="5898" max="5898" width="1.7109375" style="395" customWidth="1"/>
    <col min="5899" max="5900" width="9.28515625" style="395" customWidth="1"/>
    <col min="5901" max="6132" width="9.140625" style="395"/>
    <col min="6133" max="6133" width="8" style="395" customWidth="1"/>
    <col min="6134" max="6141" width="8.28515625" style="395" customWidth="1"/>
    <col min="6142" max="6142" width="1.7109375" style="395" customWidth="1"/>
    <col min="6143" max="6144" width="9.28515625" style="395" customWidth="1"/>
    <col min="6145" max="6145" width="2.42578125" style="395" customWidth="1"/>
    <col min="6146" max="6153" width="8.28515625" style="395" customWidth="1"/>
    <col min="6154" max="6154" width="1.7109375" style="395" customWidth="1"/>
    <col min="6155" max="6156" width="9.28515625" style="395" customWidth="1"/>
    <col min="6157" max="6388" width="9.140625" style="395"/>
    <col min="6389" max="6389" width="8" style="395" customWidth="1"/>
    <col min="6390" max="6397" width="8.28515625" style="395" customWidth="1"/>
    <col min="6398" max="6398" width="1.7109375" style="395" customWidth="1"/>
    <col min="6399" max="6400" width="9.28515625" style="395" customWidth="1"/>
    <col min="6401" max="6401" width="2.42578125" style="395" customWidth="1"/>
    <col min="6402" max="6409" width="8.28515625" style="395" customWidth="1"/>
    <col min="6410" max="6410" width="1.7109375" style="395" customWidth="1"/>
    <col min="6411" max="6412" width="9.28515625" style="395" customWidth="1"/>
    <col min="6413" max="6644" width="9.140625" style="395"/>
    <col min="6645" max="6645" width="8" style="395" customWidth="1"/>
    <col min="6646" max="6653" width="8.28515625" style="395" customWidth="1"/>
    <col min="6654" max="6654" width="1.7109375" style="395" customWidth="1"/>
    <col min="6655" max="6656" width="9.28515625" style="395" customWidth="1"/>
    <col min="6657" max="6657" width="2.42578125" style="395" customWidth="1"/>
    <col min="6658" max="6665" width="8.28515625" style="395" customWidth="1"/>
    <col min="6666" max="6666" width="1.7109375" style="395" customWidth="1"/>
    <col min="6667" max="6668" width="9.28515625" style="395" customWidth="1"/>
    <col min="6669" max="6900" width="9.140625" style="395"/>
    <col min="6901" max="6901" width="8" style="395" customWidth="1"/>
    <col min="6902" max="6909" width="8.28515625" style="395" customWidth="1"/>
    <col min="6910" max="6910" width="1.7109375" style="395" customWidth="1"/>
    <col min="6911" max="6912" width="9.28515625" style="395" customWidth="1"/>
    <col min="6913" max="6913" width="2.42578125" style="395" customWidth="1"/>
    <col min="6914" max="6921" width="8.28515625" style="395" customWidth="1"/>
    <col min="6922" max="6922" width="1.7109375" style="395" customWidth="1"/>
    <col min="6923" max="6924" width="9.28515625" style="395" customWidth="1"/>
    <col min="6925" max="7156" width="9.140625" style="395"/>
    <col min="7157" max="7157" width="8" style="395" customWidth="1"/>
    <col min="7158" max="7165" width="8.28515625" style="395" customWidth="1"/>
    <col min="7166" max="7166" width="1.7109375" style="395" customWidth="1"/>
    <col min="7167" max="7168" width="9.28515625" style="395" customWidth="1"/>
    <col min="7169" max="7169" width="2.42578125" style="395" customWidth="1"/>
    <col min="7170" max="7177" width="8.28515625" style="395" customWidth="1"/>
    <col min="7178" max="7178" width="1.7109375" style="395" customWidth="1"/>
    <col min="7179" max="7180" width="9.28515625" style="395" customWidth="1"/>
    <col min="7181" max="7412" width="9.140625" style="395"/>
    <col min="7413" max="7413" width="8" style="395" customWidth="1"/>
    <col min="7414" max="7421" width="8.28515625" style="395" customWidth="1"/>
    <col min="7422" max="7422" width="1.7109375" style="395" customWidth="1"/>
    <col min="7423" max="7424" width="9.28515625" style="395" customWidth="1"/>
    <col min="7425" max="7425" width="2.42578125" style="395" customWidth="1"/>
    <col min="7426" max="7433" width="8.28515625" style="395" customWidth="1"/>
    <col min="7434" max="7434" width="1.7109375" style="395" customWidth="1"/>
    <col min="7435" max="7436" width="9.28515625" style="395" customWidth="1"/>
    <col min="7437" max="7668" width="9.140625" style="395"/>
    <col min="7669" max="7669" width="8" style="395" customWidth="1"/>
    <col min="7670" max="7677" width="8.28515625" style="395" customWidth="1"/>
    <col min="7678" max="7678" width="1.7109375" style="395" customWidth="1"/>
    <col min="7679" max="7680" width="9.28515625" style="395" customWidth="1"/>
    <col min="7681" max="7681" width="2.42578125" style="395" customWidth="1"/>
    <col min="7682" max="7689" width="8.28515625" style="395" customWidth="1"/>
    <col min="7690" max="7690" width="1.7109375" style="395" customWidth="1"/>
    <col min="7691" max="7692" width="9.28515625" style="395" customWidth="1"/>
    <col min="7693" max="7924" width="9.140625" style="395"/>
    <col min="7925" max="7925" width="8" style="395" customWidth="1"/>
    <col min="7926" max="7933" width="8.28515625" style="395" customWidth="1"/>
    <col min="7934" max="7934" width="1.7109375" style="395" customWidth="1"/>
    <col min="7935" max="7936" width="9.28515625" style="395" customWidth="1"/>
    <col min="7937" max="7937" width="2.42578125" style="395" customWidth="1"/>
    <col min="7938" max="7945" width="8.28515625" style="395" customWidth="1"/>
    <col min="7946" max="7946" width="1.7109375" style="395" customWidth="1"/>
    <col min="7947" max="7948" width="9.28515625" style="395" customWidth="1"/>
    <col min="7949" max="8180" width="9.140625" style="395"/>
    <col min="8181" max="8181" width="8" style="395" customWidth="1"/>
    <col min="8182" max="8189" width="8.28515625" style="395" customWidth="1"/>
    <col min="8190" max="8190" width="1.7109375" style="395" customWidth="1"/>
    <col min="8191" max="8192" width="9.28515625" style="395" customWidth="1"/>
    <col min="8193" max="8193" width="2.42578125" style="395" customWidth="1"/>
    <col min="8194" max="8201" width="8.28515625" style="395" customWidth="1"/>
    <col min="8202" max="8202" width="1.7109375" style="395" customWidth="1"/>
    <col min="8203" max="8204" width="9.28515625" style="395" customWidth="1"/>
    <col min="8205" max="8436" width="9.140625" style="395"/>
    <col min="8437" max="8437" width="8" style="395" customWidth="1"/>
    <col min="8438" max="8445" width="8.28515625" style="395" customWidth="1"/>
    <col min="8446" max="8446" width="1.7109375" style="395" customWidth="1"/>
    <col min="8447" max="8448" width="9.28515625" style="395" customWidth="1"/>
    <col min="8449" max="8449" width="2.42578125" style="395" customWidth="1"/>
    <col min="8450" max="8457" width="8.28515625" style="395" customWidth="1"/>
    <col min="8458" max="8458" width="1.7109375" style="395" customWidth="1"/>
    <col min="8459" max="8460" width="9.28515625" style="395" customWidth="1"/>
    <col min="8461" max="8692" width="9.140625" style="395"/>
    <col min="8693" max="8693" width="8" style="395" customWidth="1"/>
    <col min="8694" max="8701" width="8.28515625" style="395" customWidth="1"/>
    <col min="8702" max="8702" width="1.7109375" style="395" customWidth="1"/>
    <col min="8703" max="8704" width="9.28515625" style="395" customWidth="1"/>
    <col min="8705" max="8705" width="2.42578125" style="395" customWidth="1"/>
    <col min="8706" max="8713" width="8.28515625" style="395" customWidth="1"/>
    <col min="8714" max="8714" width="1.7109375" style="395" customWidth="1"/>
    <col min="8715" max="8716" width="9.28515625" style="395" customWidth="1"/>
    <col min="8717" max="8948" width="9.140625" style="395"/>
    <col min="8949" max="8949" width="8" style="395" customWidth="1"/>
    <col min="8950" max="8957" width="8.28515625" style="395" customWidth="1"/>
    <col min="8958" max="8958" width="1.7109375" style="395" customWidth="1"/>
    <col min="8959" max="8960" width="9.28515625" style="395" customWidth="1"/>
    <col min="8961" max="8961" width="2.42578125" style="395" customWidth="1"/>
    <col min="8962" max="8969" width="8.28515625" style="395" customWidth="1"/>
    <col min="8970" max="8970" width="1.7109375" style="395" customWidth="1"/>
    <col min="8971" max="8972" width="9.28515625" style="395" customWidth="1"/>
    <col min="8973" max="9204" width="9.140625" style="395"/>
    <col min="9205" max="9205" width="8" style="395" customWidth="1"/>
    <col min="9206" max="9213" width="8.28515625" style="395" customWidth="1"/>
    <col min="9214" max="9214" width="1.7109375" style="395" customWidth="1"/>
    <col min="9215" max="9216" width="9.28515625" style="395" customWidth="1"/>
    <col min="9217" max="9217" width="2.42578125" style="395" customWidth="1"/>
    <col min="9218" max="9225" width="8.28515625" style="395" customWidth="1"/>
    <col min="9226" max="9226" width="1.7109375" style="395" customWidth="1"/>
    <col min="9227" max="9228" width="9.28515625" style="395" customWidth="1"/>
    <col min="9229" max="9460" width="9.140625" style="395"/>
    <col min="9461" max="9461" width="8" style="395" customWidth="1"/>
    <col min="9462" max="9469" width="8.28515625" style="395" customWidth="1"/>
    <col min="9470" max="9470" width="1.7109375" style="395" customWidth="1"/>
    <col min="9471" max="9472" width="9.28515625" style="395" customWidth="1"/>
    <col min="9473" max="9473" width="2.42578125" style="395" customWidth="1"/>
    <col min="9474" max="9481" width="8.28515625" style="395" customWidth="1"/>
    <col min="9482" max="9482" width="1.7109375" style="395" customWidth="1"/>
    <col min="9483" max="9484" width="9.28515625" style="395" customWidth="1"/>
    <col min="9485" max="9716" width="9.140625" style="395"/>
    <col min="9717" max="9717" width="8" style="395" customWidth="1"/>
    <col min="9718" max="9725" width="8.28515625" style="395" customWidth="1"/>
    <col min="9726" max="9726" width="1.7109375" style="395" customWidth="1"/>
    <col min="9727" max="9728" width="9.28515625" style="395" customWidth="1"/>
    <col min="9729" max="9729" width="2.42578125" style="395" customWidth="1"/>
    <col min="9730" max="9737" width="8.28515625" style="395" customWidth="1"/>
    <col min="9738" max="9738" width="1.7109375" style="395" customWidth="1"/>
    <col min="9739" max="9740" width="9.28515625" style="395" customWidth="1"/>
    <col min="9741" max="9972" width="9.140625" style="395"/>
    <col min="9973" max="9973" width="8" style="395" customWidth="1"/>
    <col min="9974" max="9981" width="8.28515625" style="395" customWidth="1"/>
    <col min="9982" max="9982" width="1.7109375" style="395" customWidth="1"/>
    <col min="9983" max="9984" width="9.28515625" style="395" customWidth="1"/>
    <col min="9985" max="9985" width="2.42578125" style="395" customWidth="1"/>
    <col min="9986" max="9993" width="8.28515625" style="395" customWidth="1"/>
    <col min="9994" max="9994" width="1.7109375" style="395" customWidth="1"/>
    <col min="9995" max="9996" width="9.28515625" style="395" customWidth="1"/>
    <col min="9997" max="10228" width="9.140625" style="395"/>
    <col min="10229" max="10229" width="8" style="395" customWidth="1"/>
    <col min="10230" max="10237" width="8.28515625" style="395" customWidth="1"/>
    <col min="10238" max="10238" width="1.7109375" style="395" customWidth="1"/>
    <col min="10239" max="10240" width="9.28515625" style="395" customWidth="1"/>
    <col min="10241" max="10241" width="2.42578125" style="395" customWidth="1"/>
    <col min="10242" max="10249" width="8.28515625" style="395" customWidth="1"/>
    <col min="10250" max="10250" width="1.7109375" style="395" customWidth="1"/>
    <col min="10251" max="10252" width="9.28515625" style="395" customWidth="1"/>
    <col min="10253" max="10484" width="9.140625" style="395"/>
    <col min="10485" max="10485" width="8" style="395" customWidth="1"/>
    <col min="10486" max="10493" width="8.28515625" style="395" customWidth="1"/>
    <col min="10494" max="10494" width="1.7109375" style="395" customWidth="1"/>
    <col min="10495" max="10496" width="9.28515625" style="395" customWidth="1"/>
    <col min="10497" max="10497" width="2.42578125" style="395" customWidth="1"/>
    <col min="10498" max="10505" width="8.28515625" style="395" customWidth="1"/>
    <col min="10506" max="10506" width="1.7109375" style="395" customWidth="1"/>
    <col min="10507" max="10508" width="9.28515625" style="395" customWidth="1"/>
    <col min="10509" max="10740" width="9.140625" style="395"/>
    <col min="10741" max="10741" width="8" style="395" customWidth="1"/>
    <col min="10742" max="10749" width="8.28515625" style="395" customWidth="1"/>
    <col min="10750" max="10750" width="1.7109375" style="395" customWidth="1"/>
    <col min="10751" max="10752" width="9.28515625" style="395" customWidth="1"/>
    <col min="10753" max="10753" width="2.42578125" style="395" customWidth="1"/>
    <col min="10754" max="10761" width="8.28515625" style="395" customWidth="1"/>
    <col min="10762" max="10762" width="1.7109375" style="395" customWidth="1"/>
    <col min="10763" max="10764" width="9.28515625" style="395" customWidth="1"/>
    <col min="10765" max="10996" width="9.140625" style="395"/>
    <col min="10997" max="10997" width="8" style="395" customWidth="1"/>
    <col min="10998" max="11005" width="8.28515625" style="395" customWidth="1"/>
    <col min="11006" max="11006" width="1.7109375" style="395" customWidth="1"/>
    <col min="11007" max="11008" width="9.28515625" style="395" customWidth="1"/>
    <col min="11009" max="11009" width="2.42578125" style="395" customWidth="1"/>
    <col min="11010" max="11017" width="8.28515625" style="395" customWidth="1"/>
    <col min="11018" max="11018" width="1.7109375" style="395" customWidth="1"/>
    <col min="11019" max="11020" width="9.28515625" style="395" customWidth="1"/>
    <col min="11021" max="11252" width="9.140625" style="395"/>
    <col min="11253" max="11253" width="8" style="395" customWidth="1"/>
    <col min="11254" max="11261" width="8.28515625" style="395" customWidth="1"/>
    <col min="11262" max="11262" width="1.7109375" style="395" customWidth="1"/>
    <col min="11263" max="11264" width="9.28515625" style="395" customWidth="1"/>
    <col min="11265" max="11265" width="2.42578125" style="395" customWidth="1"/>
    <col min="11266" max="11273" width="8.28515625" style="395" customWidth="1"/>
    <col min="11274" max="11274" width="1.7109375" style="395" customWidth="1"/>
    <col min="11275" max="11276" width="9.28515625" style="395" customWidth="1"/>
    <col min="11277" max="11508" width="9.140625" style="395"/>
    <col min="11509" max="11509" width="8" style="395" customWidth="1"/>
    <col min="11510" max="11517" width="8.28515625" style="395" customWidth="1"/>
    <col min="11518" max="11518" width="1.7109375" style="395" customWidth="1"/>
    <col min="11519" max="11520" width="9.28515625" style="395" customWidth="1"/>
    <col min="11521" max="11521" width="2.42578125" style="395" customWidth="1"/>
    <col min="11522" max="11529" width="8.28515625" style="395" customWidth="1"/>
    <col min="11530" max="11530" width="1.7109375" style="395" customWidth="1"/>
    <col min="11531" max="11532" width="9.28515625" style="395" customWidth="1"/>
    <col min="11533" max="11764" width="9.140625" style="395"/>
    <col min="11765" max="11765" width="8" style="395" customWidth="1"/>
    <col min="11766" max="11773" width="8.28515625" style="395" customWidth="1"/>
    <col min="11774" max="11774" width="1.7109375" style="395" customWidth="1"/>
    <col min="11775" max="11776" width="9.28515625" style="395" customWidth="1"/>
    <col min="11777" max="11777" width="2.42578125" style="395" customWidth="1"/>
    <col min="11778" max="11785" width="8.28515625" style="395" customWidth="1"/>
    <col min="11786" max="11786" width="1.7109375" style="395" customWidth="1"/>
    <col min="11787" max="11788" width="9.28515625" style="395" customWidth="1"/>
    <col min="11789" max="12020" width="9.140625" style="395"/>
    <col min="12021" max="12021" width="8" style="395" customWidth="1"/>
    <col min="12022" max="12029" width="8.28515625" style="395" customWidth="1"/>
    <col min="12030" max="12030" width="1.7109375" style="395" customWidth="1"/>
    <col min="12031" max="12032" width="9.28515625" style="395" customWidth="1"/>
    <col min="12033" max="12033" width="2.42578125" style="395" customWidth="1"/>
    <col min="12034" max="12041" width="8.28515625" style="395" customWidth="1"/>
    <col min="12042" max="12042" width="1.7109375" style="395" customWidth="1"/>
    <col min="12043" max="12044" width="9.28515625" style="395" customWidth="1"/>
    <col min="12045" max="12276" width="9.140625" style="395"/>
    <col min="12277" max="12277" width="8" style="395" customWidth="1"/>
    <col min="12278" max="12285" width="8.28515625" style="395" customWidth="1"/>
    <col min="12286" max="12286" width="1.7109375" style="395" customWidth="1"/>
    <col min="12287" max="12288" width="9.28515625" style="395" customWidth="1"/>
    <col min="12289" max="12289" width="2.42578125" style="395" customWidth="1"/>
    <col min="12290" max="12297" width="8.28515625" style="395" customWidth="1"/>
    <col min="12298" max="12298" width="1.7109375" style="395" customWidth="1"/>
    <col min="12299" max="12300" width="9.28515625" style="395" customWidth="1"/>
    <col min="12301" max="12532" width="9.140625" style="395"/>
    <col min="12533" max="12533" width="8" style="395" customWidth="1"/>
    <col min="12534" max="12541" width="8.28515625" style="395" customWidth="1"/>
    <col min="12542" max="12542" width="1.7109375" style="395" customWidth="1"/>
    <col min="12543" max="12544" width="9.28515625" style="395" customWidth="1"/>
    <col min="12545" max="12545" width="2.42578125" style="395" customWidth="1"/>
    <col min="12546" max="12553" width="8.28515625" style="395" customWidth="1"/>
    <col min="12554" max="12554" width="1.7109375" style="395" customWidth="1"/>
    <col min="12555" max="12556" width="9.28515625" style="395" customWidth="1"/>
    <col min="12557" max="12788" width="9.140625" style="395"/>
    <col min="12789" max="12789" width="8" style="395" customWidth="1"/>
    <col min="12790" max="12797" width="8.28515625" style="395" customWidth="1"/>
    <col min="12798" max="12798" width="1.7109375" style="395" customWidth="1"/>
    <col min="12799" max="12800" width="9.28515625" style="395" customWidth="1"/>
    <col min="12801" max="12801" width="2.42578125" style="395" customWidth="1"/>
    <col min="12802" max="12809" width="8.28515625" style="395" customWidth="1"/>
    <col min="12810" max="12810" width="1.7109375" style="395" customWidth="1"/>
    <col min="12811" max="12812" width="9.28515625" style="395" customWidth="1"/>
    <col min="12813" max="13044" width="9.140625" style="395"/>
    <col min="13045" max="13045" width="8" style="395" customWidth="1"/>
    <col min="13046" max="13053" width="8.28515625" style="395" customWidth="1"/>
    <col min="13054" max="13054" width="1.7109375" style="395" customWidth="1"/>
    <col min="13055" max="13056" width="9.28515625" style="395" customWidth="1"/>
    <col min="13057" max="13057" width="2.42578125" style="395" customWidth="1"/>
    <col min="13058" max="13065" width="8.28515625" style="395" customWidth="1"/>
    <col min="13066" max="13066" width="1.7109375" style="395" customWidth="1"/>
    <col min="13067" max="13068" width="9.28515625" style="395" customWidth="1"/>
    <col min="13069" max="13300" width="9.140625" style="395"/>
    <col min="13301" max="13301" width="8" style="395" customWidth="1"/>
    <col min="13302" max="13309" width="8.28515625" style="395" customWidth="1"/>
    <col min="13310" max="13310" width="1.7109375" style="395" customWidth="1"/>
    <col min="13311" max="13312" width="9.28515625" style="395" customWidth="1"/>
    <col min="13313" max="13313" width="2.42578125" style="395" customWidth="1"/>
    <col min="13314" max="13321" width="8.28515625" style="395" customWidth="1"/>
    <col min="13322" max="13322" width="1.7109375" style="395" customWidth="1"/>
    <col min="13323" max="13324" width="9.28515625" style="395" customWidth="1"/>
    <col min="13325" max="13556" width="9.140625" style="395"/>
    <col min="13557" max="13557" width="8" style="395" customWidth="1"/>
    <col min="13558" max="13565" width="8.28515625" style="395" customWidth="1"/>
    <col min="13566" max="13566" width="1.7109375" style="395" customWidth="1"/>
    <col min="13567" max="13568" width="9.28515625" style="395" customWidth="1"/>
    <col min="13569" max="13569" width="2.42578125" style="395" customWidth="1"/>
    <col min="13570" max="13577" width="8.28515625" style="395" customWidth="1"/>
    <col min="13578" max="13578" width="1.7109375" style="395" customWidth="1"/>
    <col min="13579" max="13580" width="9.28515625" style="395" customWidth="1"/>
    <col min="13581" max="13812" width="9.140625" style="395"/>
    <col min="13813" max="13813" width="8" style="395" customWidth="1"/>
    <col min="13814" max="13821" width="8.28515625" style="395" customWidth="1"/>
    <col min="13822" max="13822" width="1.7109375" style="395" customWidth="1"/>
    <col min="13823" max="13824" width="9.28515625" style="395" customWidth="1"/>
    <col min="13825" max="13825" width="2.42578125" style="395" customWidth="1"/>
    <col min="13826" max="13833" width="8.28515625" style="395" customWidth="1"/>
    <col min="13834" max="13834" width="1.7109375" style="395" customWidth="1"/>
    <col min="13835" max="13836" width="9.28515625" style="395" customWidth="1"/>
    <col min="13837" max="14068" width="9.140625" style="395"/>
    <col min="14069" max="14069" width="8" style="395" customWidth="1"/>
    <col min="14070" max="14077" width="8.28515625" style="395" customWidth="1"/>
    <col min="14078" max="14078" width="1.7109375" style="395" customWidth="1"/>
    <col min="14079" max="14080" width="9.28515625" style="395" customWidth="1"/>
    <col min="14081" max="14081" width="2.42578125" style="395" customWidth="1"/>
    <col min="14082" max="14089" width="8.28515625" style="395" customWidth="1"/>
    <col min="14090" max="14090" width="1.7109375" style="395" customWidth="1"/>
    <col min="14091" max="14092" width="9.28515625" style="395" customWidth="1"/>
    <col min="14093" max="14324" width="9.140625" style="395"/>
    <col min="14325" max="14325" width="8" style="395" customWidth="1"/>
    <col min="14326" max="14333" width="8.28515625" style="395" customWidth="1"/>
    <col min="14334" max="14334" width="1.7109375" style="395" customWidth="1"/>
    <col min="14335" max="14336" width="9.28515625" style="395" customWidth="1"/>
    <col min="14337" max="14337" width="2.42578125" style="395" customWidth="1"/>
    <col min="14338" max="14345" width="8.28515625" style="395" customWidth="1"/>
    <col min="14346" max="14346" width="1.7109375" style="395" customWidth="1"/>
    <col min="14347" max="14348" width="9.28515625" style="395" customWidth="1"/>
    <col min="14349" max="14580" width="9.140625" style="395"/>
    <col min="14581" max="14581" width="8" style="395" customWidth="1"/>
    <col min="14582" max="14589" width="8.28515625" style="395" customWidth="1"/>
    <col min="14590" max="14590" width="1.7109375" style="395" customWidth="1"/>
    <col min="14591" max="14592" width="9.28515625" style="395" customWidth="1"/>
    <col min="14593" max="14593" width="2.42578125" style="395" customWidth="1"/>
    <col min="14594" max="14601" width="8.28515625" style="395" customWidth="1"/>
    <col min="14602" max="14602" width="1.7109375" style="395" customWidth="1"/>
    <col min="14603" max="14604" width="9.28515625" style="395" customWidth="1"/>
    <col min="14605" max="14836" width="9.140625" style="395"/>
    <col min="14837" max="14837" width="8" style="395" customWidth="1"/>
    <col min="14838" max="14845" width="8.28515625" style="395" customWidth="1"/>
    <col min="14846" max="14846" width="1.7109375" style="395" customWidth="1"/>
    <col min="14847" max="14848" width="9.28515625" style="395" customWidth="1"/>
    <col min="14849" max="14849" width="2.42578125" style="395" customWidth="1"/>
    <col min="14850" max="14857" width="8.28515625" style="395" customWidth="1"/>
    <col min="14858" max="14858" width="1.7109375" style="395" customWidth="1"/>
    <col min="14859" max="14860" width="9.28515625" style="395" customWidth="1"/>
    <col min="14861" max="15092" width="9.140625" style="395"/>
    <col min="15093" max="15093" width="8" style="395" customWidth="1"/>
    <col min="15094" max="15101" width="8.28515625" style="395" customWidth="1"/>
    <col min="15102" max="15102" width="1.7109375" style="395" customWidth="1"/>
    <col min="15103" max="15104" width="9.28515625" style="395" customWidth="1"/>
    <col min="15105" max="15105" width="2.42578125" style="395" customWidth="1"/>
    <col min="15106" max="15113" width="8.28515625" style="395" customWidth="1"/>
    <col min="15114" max="15114" width="1.7109375" style="395" customWidth="1"/>
    <col min="15115" max="15116" width="9.28515625" style="395" customWidth="1"/>
    <col min="15117" max="15348" width="9.140625" style="395"/>
    <col min="15349" max="15349" width="8" style="395" customWidth="1"/>
    <col min="15350" max="15357" width="8.28515625" style="395" customWidth="1"/>
    <col min="15358" max="15358" width="1.7109375" style="395" customWidth="1"/>
    <col min="15359" max="15360" width="9.28515625" style="395" customWidth="1"/>
    <col min="15361" max="15361" width="2.42578125" style="395" customWidth="1"/>
    <col min="15362" max="15369" width="8.28515625" style="395" customWidth="1"/>
    <col min="15370" max="15370" width="1.7109375" style="395" customWidth="1"/>
    <col min="15371" max="15372" width="9.28515625" style="395" customWidth="1"/>
    <col min="15373" max="15604" width="9.140625" style="395"/>
    <col min="15605" max="15605" width="8" style="395" customWidth="1"/>
    <col min="15606" max="15613" width="8.28515625" style="395" customWidth="1"/>
    <col min="15614" max="15614" width="1.7109375" style="395" customWidth="1"/>
    <col min="15615" max="15616" width="9.28515625" style="395" customWidth="1"/>
    <col min="15617" max="15617" width="2.42578125" style="395" customWidth="1"/>
    <col min="15618" max="15625" width="8.28515625" style="395" customWidth="1"/>
    <col min="15626" max="15626" width="1.7109375" style="395" customWidth="1"/>
    <col min="15627" max="15628" width="9.28515625" style="395" customWidth="1"/>
    <col min="15629" max="15860" width="9.140625" style="395"/>
    <col min="15861" max="15861" width="8" style="395" customWidth="1"/>
    <col min="15862" max="15869" width="8.28515625" style="395" customWidth="1"/>
    <col min="15870" max="15870" width="1.7109375" style="395" customWidth="1"/>
    <col min="15871" max="15872" width="9.28515625" style="395" customWidth="1"/>
    <col min="15873" max="15873" width="2.42578125" style="395" customWidth="1"/>
    <col min="15874" max="15881" width="8.28515625" style="395" customWidth="1"/>
    <col min="15882" max="15882" width="1.7109375" style="395" customWidth="1"/>
    <col min="15883" max="15884" width="9.28515625" style="395" customWidth="1"/>
    <col min="15885" max="16116" width="9.140625" style="395"/>
    <col min="16117" max="16117" width="8" style="395" customWidth="1"/>
    <col min="16118" max="16125" width="8.28515625" style="395" customWidth="1"/>
    <col min="16126" max="16126" width="1.7109375" style="395" customWidth="1"/>
    <col min="16127" max="16128" width="9.28515625" style="395" customWidth="1"/>
    <col min="16129" max="16129" width="2.42578125" style="395" customWidth="1"/>
    <col min="16130" max="16137" width="8.28515625" style="395" customWidth="1"/>
    <col min="16138" max="16138" width="1.7109375" style="395" customWidth="1"/>
    <col min="16139" max="16140" width="9.28515625" style="395" customWidth="1"/>
    <col min="16141" max="16384" width="9.140625" style="395"/>
  </cols>
  <sheetData>
    <row r="1" spans="1:19" x14ac:dyDescent="0.2">
      <c r="B1" s="877" t="s">
        <v>262</v>
      </c>
      <c r="C1" s="877"/>
      <c r="D1" s="877"/>
      <c r="E1" s="877"/>
      <c r="F1" s="877"/>
      <c r="G1" s="877"/>
      <c r="H1" s="877"/>
      <c r="I1" s="877"/>
      <c r="J1" s="877"/>
      <c r="K1" s="877"/>
      <c r="L1" s="877"/>
      <c r="M1" s="877"/>
      <c r="N1" s="877"/>
    </row>
    <row r="2" spans="1:19" x14ac:dyDescent="0.2">
      <c r="B2" s="870" t="s">
        <v>1</v>
      </c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</row>
    <row r="3" spans="1:19" x14ac:dyDescent="0.2">
      <c r="B3" s="878" t="s">
        <v>115</v>
      </c>
      <c r="C3" s="878"/>
      <c r="D3" s="878"/>
      <c r="E3" s="878"/>
      <c r="F3" s="878"/>
      <c r="G3" s="878"/>
      <c r="H3" s="878"/>
      <c r="I3" s="878"/>
      <c r="J3" s="878"/>
      <c r="K3" s="878"/>
      <c r="L3" s="878"/>
      <c r="M3" s="878"/>
      <c r="N3" s="878"/>
    </row>
    <row r="4" spans="1:19" x14ac:dyDescent="0.2">
      <c r="B4" s="879" t="s">
        <v>2</v>
      </c>
      <c r="C4" s="879"/>
      <c r="D4" s="879"/>
      <c r="E4" s="879"/>
      <c r="F4" s="879"/>
      <c r="G4" s="879"/>
      <c r="H4" s="879"/>
      <c r="I4" s="879"/>
      <c r="J4" s="879"/>
      <c r="K4" s="879"/>
      <c r="L4" s="879"/>
      <c r="M4" s="879"/>
      <c r="N4" s="879"/>
      <c r="O4" s="396"/>
      <c r="P4" s="396"/>
      <c r="Q4" s="396"/>
      <c r="R4" s="396"/>
      <c r="S4" s="396"/>
    </row>
    <row r="5" spans="1:19" x14ac:dyDescent="0.2">
      <c r="B5" s="879" t="s">
        <v>3</v>
      </c>
      <c r="C5" s="879"/>
      <c r="D5" s="879"/>
      <c r="E5" s="879"/>
      <c r="F5" s="879"/>
      <c r="G5" s="879"/>
      <c r="H5" s="879"/>
      <c r="I5" s="879"/>
      <c r="J5" s="879"/>
      <c r="K5" s="879"/>
      <c r="L5" s="879"/>
      <c r="M5" s="879"/>
      <c r="N5" s="879"/>
      <c r="O5" s="396"/>
      <c r="P5" s="396"/>
      <c r="Q5" s="396"/>
      <c r="R5" s="396"/>
      <c r="S5" s="396"/>
    </row>
    <row r="6" spans="1:19" x14ac:dyDescent="0.2"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397"/>
    </row>
    <row r="7" spans="1:19" x14ac:dyDescent="0.2">
      <c r="B7" s="878" t="s">
        <v>110</v>
      </c>
      <c r="C7" s="878"/>
      <c r="D7" s="878"/>
      <c r="E7" s="878"/>
      <c r="F7" s="878"/>
      <c r="G7" s="878"/>
      <c r="H7" s="878"/>
      <c r="I7" s="878"/>
      <c r="J7" s="878"/>
      <c r="K7" s="878"/>
      <c r="L7" s="878"/>
      <c r="M7" s="878"/>
      <c r="N7" s="878"/>
    </row>
    <row r="8" spans="1:19" ht="18" customHeight="1" x14ac:dyDescent="0.2">
      <c r="A8" s="398"/>
      <c r="B8" s="872" t="s">
        <v>116</v>
      </c>
      <c r="C8" s="872"/>
      <c r="D8" s="872"/>
      <c r="E8" s="872"/>
      <c r="F8" s="872"/>
      <c r="G8" s="872"/>
      <c r="H8" s="872"/>
      <c r="I8" s="872"/>
      <c r="J8" s="872"/>
      <c r="K8" s="872"/>
      <c r="L8" s="872"/>
      <c r="M8" s="872"/>
      <c r="N8" s="872"/>
    </row>
    <row r="9" spans="1:19" s="399" customFormat="1" ht="28.9" customHeight="1" x14ac:dyDescent="0.2">
      <c r="A9" s="876" t="s">
        <v>17</v>
      </c>
      <c r="B9" s="873" t="s">
        <v>94</v>
      </c>
      <c r="C9" s="874"/>
      <c r="D9" s="874"/>
      <c r="E9" s="874"/>
      <c r="F9" s="874"/>
      <c r="G9" s="351" t="s">
        <v>95</v>
      </c>
      <c r="H9" s="875" t="s">
        <v>247</v>
      </c>
      <c r="I9" s="875"/>
      <c r="J9" s="875"/>
      <c r="K9" s="875"/>
      <c r="L9" s="350"/>
      <c r="M9" s="351" t="s">
        <v>96</v>
      </c>
      <c r="N9" s="352" t="s">
        <v>248</v>
      </c>
    </row>
    <row r="10" spans="1:19" x14ac:dyDescent="0.2">
      <c r="A10" s="876"/>
      <c r="B10" s="400">
        <v>2009</v>
      </c>
      <c r="C10" s="354">
        <f>B10+1</f>
        <v>2010</v>
      </c>
      <c r="D10" s="354">
        <f>C10+1</f>
        <v>2011</v>
      </c>
      <c r="E10" s="354">
        <f>D10+1</f>
        <v>2012</v>
      </c>
      <c r="F10" s="354">
        <f>E10+1</f>
        <v>2013</v>
      </c>
      <c r="G10" s="354">
        <f>F10</f>
        <v>2013</v>
      </c>
      <c r="H10" s="355" t="str">
        <f>RIGHT(B10,2)&amp;"-"&amp;RIGHT(C10,2)</f>
        <v>09-10</v>
      </c>
      <c r="I10" s="355" t="str">
        <f>RIGHT(C10,2)&amp;"-"&amp;RIGHT(D10,2)</f>
        <v>10-11</v>
      </c>
      <c r="J10" s="355" t="str">
        <f>RIGHT(D10,2)&amp;"-"&amp;RIGHT(E10,2)</f>
        <v>11-12</v>
      </c>
      <c r="K10" s="355" t="str">
        <f>RIGHT(E10,2)&amp;"-"&amp;RIGHT(F10,2)</f>
        <v>12-13</v>
      </c>
      <c r="L10" s="356"/>
      <c r="M10" s="356" t="str">
        <f>RIGHT(B10,2)&amp;"-"&amp;RIGHT(F10,2)</f>
        <v>09-13</v>
      </c>
      <c r="N10" s="357" t="str">
        <f>M10</f>
        <v>09-13</v>
      </c>
    </row>
    <row r="11" spans="1:19" s="407" customFormat="1" x14ac:dyDescent="0.2">
      <c r="A11" s="401" t="s">
        <v>253</v>
      </c>
      <c r="B11" s="402">
        <v>0.93053624996568396</v>
      </c>
      <c r="C11" s="403">
        <v>1.020446569336777</v>
      </c>
      <c r="D11" s="404">
        <v>0.938344270469879</v>
      </c>
      <c r="E11" s="404">
        <v>1.0118496584978629</v>
      </c>
      <c r="F11" s="404">
        <v>0.95104908315794556</v>
      </c>
      <c r="G11" s="405">
        <v>588</v>
      </c>
      <c r="H11" s="404">
        <f t="shared" ref="H11:K17" si="0">C11/B11-1</f>
        <v>9.6622049247849118E-2</v>
      </c>
      <c r="I11" s="404">
        <f t="shared" si="0"/>
        <v>-8.0457224644558401E-2</v>
      </c>
      <c r="J11" s="404">
        <f t="shared" si="0"/>
        <v>7.8335202058809283E-2</v>
      </c>
      <c r="K11" s="404">
        <f t="shared" si="0"/>
        <v>-6.0088546583272673E-2</v>
      </c>
      <c r="L11" s="404"/>
      <c r="M11" s="404">
        <f>F11/B11-1</f>
        <v>2.2044098973057924E-2</v>
      </c>
      <c r="N11" s="406">
        <f t="shared" ref="N11:N17" si="1">((F11/B11)^(1/4))-1</f>
        <v>5.4660447399033085E-3</v>
      </c>
    </row>
    <row r="12" spans="1:19" s="407" customFormat="1" x14ac:dyDescent="0.2">
      <c r="A12" s="401" t="s">
        <v>254</v>
      </c>
      <c r="B12" s="402">
        <v>0.89081364599537949</v>
      </c>
      <c r="C12" s="403">
        <v>0.99617999129484869</v>
      </c>
      <c r="D12" s="404">
        <v>0.9547540652632398</v>
      </c>
      <c r="E12" s="404">
        <v>0.97231032563450015</v>
      </c>
      <c r="F12" s="404">
        <v>0.87893077049348434</v>
      </c>
      <c r="G12" s="405">
        <v>2003</v>
      </c>
      <c r="H12" s="404">
        <f t="shared" si="0"/>
        <v>0.11828101845222028</v>
      </c>
      <c r="I12" s="404">
        <f t="shared" si="0"/>
        <v>-4.1584780254181664E-2</v>
      </c>
      <c r="J12" s="404">
        <f t="shared" si="0"/>
        <v>1.8388254116959324E-2</v>
      </c>
      <c r="K12" s="404">
        <f t="shared" si="0"/>
        <v>-9.6038839328461467E-2</v>
      </c>
      <c r="L12" s="404"/>
      <c r="M12" s="404">
        <f>F12/B12-1</f>
        <v>-1.333935055363622E-2</v>
      </c>
      <c r="N12" s="406">
        <f t="shared" si="1"/>
        <v>-3.3516503591868307E-3</v>
      </c>
    </row>
    <row r="13" spans="1:19" s="407" customFormat="1" x14ac:dyDescent="0.2">
      <c r="A13" s="401" t="s">
        <v>26</v>
      </c>
      <c r="B13" s="402">
        <v>0.92235632840316961</v>
      </c>
      <c r="C13" s="403">
        <v>0.96228625275697266</v>
      </c>
      <c r="D13" s="404">
        <v>0.90446790562943491</v>
      </c>
      <c r="E13" s="404">
        <v>0.90509806259336723</v>
      </c>
      <c r="F13" s="404">
        <v>0.91087309506559155</v>
      </c>
      <c r="G13" s="405">
        <v>3109</v>
      </c>
      <c r="H13" s="404">
        <f t="shared" si="0"/>
        <v>4.3291213085653979E-2</v>
      </c>
      <c r="I13" s="404">
        <f t="shared" si="0"/>
        <v>-6.008435323884842E-2</v>
      </c>
      <c r="J13" s="404">
        <f t="shared" si="0"/>
        <v>6.9671567118101407E-4</v>
      </c>
      <c r="K13" s="404">
        <f t="shared" si="0"/>
        <v>6.3805599756530107E-3</v>
      </c>
      <c r="L13" s="404"/>
      <c r="M13" s="404">
        <f t="shared" ref="M13:M17" si="2">F13/B13-1</f>
        <v>-1.2449888382571661E-2</v>
      </c>
      <c r="N13" s="406">
        <f t="shared" si="1"/>
        <v>-3.1271097633277511E-3</v>
      </c>
    </row>
    <row r="14" spans="1:19" s="407" customFormat="1" x14ac:dyDescent="0.2">
      <c r="A14" s="401" t="s">
        <v>27</v>
      </c>
      <c r="B14" s="402">
        <v>0.91748918297102644</v>
      </c>
      <c r="C14" s="403">
        <v>0.91228681676590029</v>
      </c>
      <c r="D14" s="404">
        <v>0.93161534438054583</v>
      </c>
      <c r="E14" s="404">
        <v>0.88199349168306285</v>
      </c>
      <c r="F14" s="404">
        <v>0.88960326062399442</v>
      </c>
      <c r="G14" s="405">
        <v>3464</v>
      </c>
      <c r="H14" s="404">
        <f t="shared" si="0"/>
        <v>-5.6702207521180936E-3</v>
      </c>
      <c r="I14" s="404">
        <f t="shared" si="0"/>
        <v>2.1186897869648114E-2</v>
      </c>
      <c r="J14" s="404">
        <f t="shared" si="0"/>
        <v>-5.3264314501472509E-2</v>
      </c>
      <c r="K14" s="404">
        <f t="shared" si="0"/>
        <v>8.6279196078988818E-3</v>
      </c>
      <c r="L14" s="404"/>
      <c r="M14" s="404">
        <f t="shared" si="2"/>
        <v>-3.0393734187395438E-2</v>
      </c>
      <c r="N14" s="406">
        <f t="shared" si="1"/>
        <v>-7.6866061356275495E-3</v>
      </c>
    </row>
    <row r="15" spans="1:19" s="407" customFormat="1" x14ac:dyDescent="0.2">
      <c r="A15" s="401" t="s">
        <v>28</v>
      </c>
      <c r="B15" s="402">
        <v>0.94558928248856244</v>
      </c>
      <c r="C15" s="403">
        <v>0.93273426175558705</v>
      </c>
      <c r="D15" s="404">
        <v>0.99074301488161953</v>
      </c>
      <c r="E15" s="404">
        <v>0.96267016025141605</v>
      </c>
      <c r="F15" s="404">
        <v>0.92262394669638126</v>
      </c>
      <c r="G15" s="405">
        <v>2377</v>
      </c>
      <c r="H15" s="404">
        <f t="shared" si="0"/>
        <v>-1.3594719156655555E-2</v>
      </c>
      <c r="I15" s="404">
        <f t="shared" si="0"/>
        <v>6.219215429789049E-2</v>
      </c>
      <c r="J15" s="404">
        <f t="shared" si="0"/>
        <v>-2.8335152717233969E-2</v>
      </c>
      <c r="K15" s="404">
        <f t="shared" si="0"/>
        <v>-4.1599101341809663E-2</v>
      </c>
      <c r="L15" s="404"/>
      <c r="M15" s="404">
        <f t="shared" si="2"/>
        <v>-2.4286797891513667E-2</v>
      </c>
      <c r="N15" s="406">
        <f t="shared" si="1"/>
        <v>-6.127794526146757E-3</v>
      </c>
    </row>
    <row r="16" spans="1:19" s="407" customFormat="1" x14ac:dyDescent="0.2">
      <c r="A16" s="408" t="s">
        <v>112</v>
      </c>
      <c r="B16" s="409">
        <v>1.0707779816385803</v>
      </c>
      <c r="C16" s="410">
        <v>1.0100563227606689</v>
      </c>
      <c r="D16" s="411">
        <v>1.0264547480921289</v>
      </c>
      <c r="E16" s="411">
        <v>1.0104091912909494</v>
      </c>
      <c r="F16" s="411">
        <v>1.0516818802144909</v>
      </c>
      <c r="G16" s="412">
        <v>895</v>
      </c>
      <c r="H16" s="411">
        <f t="shared" si="0"/>
        <v>-5.6707982344753494E-2</v>
      </c>
      <c r="I16" s="411">
        <f t="shared" si="0"/>
        <v>1.6235159329174964E-2</v>
      </c>
      <c r="J16" s="411">
        <f t="shared" si="0"/>
        <v>-1.5632015762022999E-2</v>
      </c>
      <c r="K16" s="411">
        <f t="shared" si="0"/>
        <v>4.0847499487618011E-2</v>
      </c>
      <c r="L16" s="411"/>
      <c r="M16" s="411">
        <f t="shared" si="2"/>
        <v>-1.7833857019423527E-2</v>
      </c>
      <c r="N16" s="413">
        <f t="shared" si="1"/>
        <v>-4.4885951520852174E-3</v>
      </c>
    </row>
    <row r="17" spans="1:14" ht="13.5" thickBot="1" x14ac:dyDescent="0.25">
      <c r="A17" s="414" t="s">
        <v>99</v>
      </c>
      <c r="B17" s="415">
        <v>0.92766775583000471</v>
      </c>
      <c r="C17" s="416">
        <v>0.95314986635656462</v>
      </c>
      <c r="D17" s="417">
        <v>0.94475306633525591</v>
      </c>
      <c r="E17" s="417">
        <v>0.93094637609399189</v>
      </c>
      <c r="F17" s="417">
        <v>0.91169502202633668</v>
      </c>
      <c r="G17" s="418">
        <f>SUM(G11:G16)</f>
        <v>12436</v>
      </c>
      <c r="H17" s="417">
        <f t="shared" si="0"/>
        <v>2.7469005326977713E-2</v>
      </c>
      <c r="I17" s="417">
        <f t="shared" si="0"/>
        <v>-8.8095275650676985E-3</v>
      </c>
      <c r="J17" s="417">
        <f t="shared" si="0"/>
        <v>-1.4614072960695279E-2</v>
      </c>
      <c r="K17" s="417">
        <f t="shared" si="0"/>
        <v>-2.0679337244352225E-2</v>
      </c>
      <c r="L17" s="417"/>
      <c r="M17" s="417">
        <f t="shared" si="2"/>
        <v>-1.7218162109533419E-2</v>
      </c>
      <c r="N17" s="419">
        <f t="shared" si="1"/>
        <v>-4.3326166358429452E-3</v>
      </c>
    </row>
    <row r="18" spans="1:14" ht="13.5" thickTop="1" x14ac:dyDescent="0.2">
      <c r="A18" s="401"/>
      <c r="B18" s="420"/>
      <c r="C18" s="421"/>
      <c r="D18" s="421"/>
      <c r="E18" s="421"/>
      <c r="F18" s="421"/>
      <c r="G18" s="421"/>
      <c r="H18" s="421"/>
      <c r="I18" s="421"/>
      <c r="J18" s="421"/>
      <c r="K18" s="421"/>
      <c r="L18" s="421"/>
    </row>
    <row r="19" spans="1:14" ht="12.75" customHeight="1" x14ac:dyDescent="0.2">
      <c r="A19" s="401"/>
      <c r="B19" s="872" t="s">
        <v>117</v>
      </c>
      <c r="C19" s="872"/>
      <c r="D19" s="872"/>
      <c r="E19" s="872"/>
      <c r="F19" s="872"/>
      <c r="G19" s="872"/>
      <c r="H19" s="872"/>
      <c r="I19" s="872"/>
      <c r="J19" s="872"/>
      <c r="K19" s="872"/>
      <c r="L19" s="872"/>
      <c r="M19" s="872"/>
      <c r="N19" s="872"/>
    </row>
    <row r="20" spans="1:14" s="422" customFormat="1" ht="28.9" customHeight="1" x14ac:dyDescent="0.2">
      <c r="A20" s="876" t="s">
        <v>17</v>
      </c>
      <c r="B20" s="873" t="s">
        <v>94</v>
      </c>
      <c r="C20" s="874"/>
      <c r="D20" s="874"/>
      <c r="E20" s="874"/>
      <c r="F20" s="874"/>
      <c r="G20" s="351" t="s">
        <v>101</v>
      </c>
      <c r="H20" s="875" t="s">
        <v>247</v>
      </c>
      <c r="I20" s="875"/>
      <c r="J20" s="875"/>
      <c r="K20" s="875"/>
      <c r="L20" s="350"/>
      <c r="M20" s="351" t="s">
        <v>96</v>
      </c>
      <c r="N20" s="352" t="s">
        <v>248</v>
      </c>
    </row>
    <row r="21" spans="1:14" x14ac:dyDescent="0.2">
      <c r="A21" s="876"/>
      <c r="B21" s="400">
        <f>B10</f>
        <v>2009</v>
      </c>
      <c r="C21" s="354">
        <f>B21+1</f>
        <v>2010</v>
      </c>
      <c r="D21" s="354">
        <f>C21+1</f>
        <v>2011</v>
      </c>
      <c r="E21" s="354">
        <f>D21+1</f>
        <v>2012</v>
      </c>
      <c r="F21" s="354">
        <f>E21+1</f>
        <v>2013</v>
      </c>
      <c r="G21" s="354">
        <f>F21</f>
        <v>2013</v>
      </c>
      <c r="H21" s="355" t="str">
        <f>H10</f>
        <v>09-10</v>
      </c>
      <c r="I21" s="355" t="str">
        <f>I10</f>
        <v>10-11</v>
      </c>
      <c r="J21" s="355" t="str">
        <f>J10</f>
        <v>11-12</v>
      </c>
      <c r="K21" s="355" t="str">
        <f>K10</f>
        <v>12-13</v>
      </c>
      <c r="L21" s="356"/>
      <c r="M21" s="356" t="str">
        <f>M10</f>
        <v>09-13</v>
      </c>
      <c r="N21" s="357" t="str">
        <f>N10</f>
        <v>09-13</v>
      </c>
    </row>
    <row r="22" spans="1:14" x14ac:dyDescent="0.2">
      <c r="A22" s="401" t="s">
        <v>253</v>
      </c>
      <c r="B22" s="402">
        <v>0.89416729030697384</v>
      </c>
      <c r="C22" s="403">
        <v>0.91046287540009752</v>
      </c>
      <c r="D22" s="404">
        <v>0.9217700003987378</v>
      </c>
      <c r="E22" s="404">
        <v>0.9303284266922548</v>
      </c>
      <c r="F22" s="404">
        <v>0.90943896648354583</v>
      </c>
      <c r="G22" s="423">
        <v>136.97918999999999</v>
      </c>
      <c r="H22" s="404">
        <f t="shared" ref="H22:K28" si="3">C22/B22-1</f>
        <v>1.8224313581778784E-2</v>
      </c>
      <c r="I22" s="404">
        <f t="shared" si="3"/>
        <v>1.2419095060489438E-2</v>
      </c>
      <c r="J22" s="404">
        <f t="shared" si="3"/>
        <v>9.2847741733999012E-3</v>
      </c>
      <c r="K22" s="404">
        <f t="shared" si="3"/>
        <v>-2.2453855659318678E-2</v>
      </c>
      <c r="L22" s="404"/>
      <c r="M22" s="404">
        <f>F22/B22-1</f>
        <v>1.7079215871706799E-2</v>
      </c>
      <c r="N22" s="406">
        <f t="shared" ref="N22:N28" si="4">((F22/B22)^(1/4))-1</f>
        <v>4.2427264235009865E-3</v>
      </c>
    </row>
    <row r="23" spans="1:14" x14ac:dyDescent="0.2">
      <c r="A23" s="401" t="s">
        <v>254</v>
      </c>
      <c r="B23" s="402">
        <v>0.88095573170415764</v>
      </c>
      <c r="C23" s="403">
        <v>0.92589639225810116</v>
      </c>
      <c r="D23" s="404">
        <v>0.89029146037928386</v>
      </c>
      <c r="E23" s="404">
        <v>0.89991540512035251</v>
      </c>
      <c r="F23" s="404">
        <v>0.84655425135364593</v>
      </c>
      <c r="G23" s="423">
        <v>682.60085100000003</v>
      </c>
      <c r="H23" s="404">
        <f t="shared" si="3"/>
        <v>5.101352875814591E-2</v>
      </c>
      <c r="I23" s="404">
        <f t="shared" si="3"/>
        <v>-3.8454552989436563E-2</v>
      </c>
      <c r="J23" s="404">
        <f t="shared" si="3"/>
        <v>1.080988099893565E-2</v>
      </c>
      <c r="K23" s="404">
        <f t="shared" si="3"/>
        <v>-5.9295744314511678E-2</v>
      </c>
      <c r="L23" s="404"/>
      <c r="M23" s="404">
        <f>F23/B23-1</f>
        <v>-3.9050180516975619E-2</v>
      </c>
      <c r="N23" s="406">
        <f t="shared" si="4"/>
        <v>-9.9088526771196062E-3</v>
      </c>
    </row>
    <row r="24" spans="1:14" x14ac:dyDescent="0.2">
      <c r="A24" s="401" t="s">
        <v>26</v>
      </c>
      <c r="B24" s="402">
        <v>0.90018912424627462</v>
      </c>
      <c r="C24" s="403">
        <v>0.90494714406905952</v>
      </c>
      <c r="D24" s="404">
        <v>0.84005624137290336</v>
      </c>
      <c r="E24" s="404">
        <v>0.81584753507880003</v>
      </c>
      <c r="F24" s="404">
        <v>0.84304273165458044</v>
      </c>
      <c r="G24" s="423">
        <v>1002.568351</v>
      </c>
      <c r="H24" s="404">
        <f t="shared" si="3"/>
        <v>5.2855779909235512E-3</v>
      </c>
      <c r="I24" s="404">
        <f t="shared" si="3"/>
        <v>-7.1706842903969781E-2</v>
      </c>
      <c r="J24" s="404">
        <f t="shared" si="3"/>
        <v>-2.8817958967293777E-2</v>
      </c>
      <c r="K24" s="404">
        <f t="shared" si="3"/>
        <v>3.3333674990086992E-2</v>
      </c>
      <c r="L24" s="404"/>
      <c r="M24" s="404">
        <f t="shared" ref="M24:M28" si="5">F24/B24-1</f>
        <v>-6.3482651647833066E-2</v>
      </c>
      <c r="N24" s="406">
        <f t="shared" si="4"/>
        <v>-1.6263112217706932E-2</v>
      </c>
    </row>
    <row r="25" spans="1:14" x14ac:dyDescent="0.2">
      <c r="A25" s="401" t="s">
        <v>27</v>
      </c>
      <c r="B25" s="402">
        <v>0.88888399975470522</v>
      </c>
      <c r="C25" s="403">
        <v>0.85600028197681133</v>
      </c>
      <c r="D25" s="404">
        <v>0.85960055046758821</v>
      </c>
      <c r="E25" s="404">
        <v>0.85466154027564478</v>
      </c>
      <c r="F25" s="404">
        <v>0.82788869222644512</v>
      </c>
      <c r="G25" s="423">
        <v>965.040888</v>
      </c>
      <c r="H25" s="404">
        <f t="shared" si="3"/>
        <v>-3.6994385979462363E-2</v>
      </c>
      <c r="I25" s="404">
        <f t="shared" si="3"/>
        <v>4.205919748603959E-3</v>
      </c>
      <c r="J25" s="404">
        <f t="shared" si="3"/>
        <v>-5.7457038496041557E-3</v>
      </c>
      <c r="K25" s="404">
        <f t="shared" si="3"/>
        <v>-3.1325673132038823E-2</v>
      </c>
      <c r="L25" s="404"/>
      <c r="M25" s="404">
        <f t="shared" si="5"/>
        <v>-6.8620098398769924E-2</v>
      </c>
      <c r="N25" s="406">
        <f t="shared" si="4"/>
        <v>-1.7615016116571014E-2</v>
      </c>
    </row>
    <row r="26" spans="1:14" x14ac:dyDescent="0.2">
      <c r="A26" s="401" t="s">
        <v>28</v>
      </c>
      <c r="B26" s="402">
        <v>0.88952941629594262</v>
      </c>
      <c r="C26" s="403">
        <v>0.8401930636892998</v>
      </c>
      <c r="D26" s="404">
        <v>0.96539167240625434</v>
      </c>
      <c r="E26" s="404">
        <v>0.92761410258228782</v>
      </c>
      <c r="F26" s="404">
        <v>0.8586221526533061</v>
      </c>
      <c r="G26" s="423">
        <v>611.47318800000005</v>
      </c>
      <c r="H26" s="404">
        <f t="shared" si="3"/>
        <v>-5.5463430104518152E-2</v>
      </c>
      <c r="I26" s="404">
        <f t="shared" si="3"/>
        <v>0.14901171424482573</v>
      </c>
      <c r="J26" s="404">
        <f t="shared" si="3"/>
        <v>-3.9131857984444074E-2</v>
      </c>
      <c r="K26" s="404">
        <f t="shared" si="3"/>
        <v>-7.4375701853736653E-2</v>
      </c>
      <c r="L26" s="404"/>
      <c r="M26" s="404">
        <f t="shared" si="5"/>
        <v>-3.4745634125666558E-2</v>
      </c>
      <c r="N26" s="406">
        <f t="shared" si="4"/>
        <v>-8.8019393128369039E-3</v>
      </c>
    </row>
    <row r="27" spans="1:14" x14ac:dyDescent="0.2">
      <c r="A27" s="408" t="s">
        <v>112</v>
      </c>
      <c r="B27" s="409">
        <v>0.97485734667041313</v>
      </c>
      <c r="C27" s="410">
        <v>0.88104293536132283</v>
      </c>
      <c r="D27" s="411">
        <v>1.0006000235084953</v>
      </c>
      <c r="E27" s="411">
        <v>0.92030475741371465</v>
      </c>
      <c r="F27" s="411">
        <v>1.0328633435829346</v>
      </c>
      <c r="G27" s="424">
        <v>320.07732800000002</v>
      </c>
      <c r="H27" s="411">
        <f t="shared" si="3"/>
        <v>-9.6233989136471854E-2</v>
      </c>
      <c r="I27" s="411">
        <f t="shared" si="3"/>
        <v>0.13569950265606656</v>
      </c>
      <c r="J27" s="411">
        <f t="shared" si="3"/>
        <v>-8.0247115938728464E-2</v>
      </c>
      <c r="K27" s="411">
        <f t="shared" si="3"/>
        <v>0.12230577454096569</v>
      </c>
      <c r="L27" s="411"/>
      <c r="M27" s="411">
        <f t="shared" si="5"/>
        <v>5.9502035975457002E-2</v>
      </c>
      <c r="N27" s="413">
        <f t="shared" si="4"/>
        <v>1.4554657463875742E-2</v>
      </c>
    </row>
    <row r="28" spans="1:14" ht="13.5" thickBot="1" x14ac:dyDescent="0.25">
      <c r="A28" s="414" t="s">
        <v>99</v>
      </c>
      <c r="B28" s="415">
        <v>0.89586277226407207</v>
      </c>
      <c r="C28" s="416">
        <v>0.88254203025968259</v>
      </c>
      <c r="D28" s="417">
        <v>0.88887570758820866</v>
      </c>
      <c r="E28" s="417">
        <v>0.87105321725551521</v>
      </c>
      <c r="F28" s="417">
        <v>0.85787613057765244</v>
      </c>
      <c r="G28" s="425">
        <f>SUM(G22:G27)</f>
        <v>3718.7397959999998</v>
      </c>
      <c r="H28" s="417">
        <f t="shared" si="3"/>
        <v>-1.4869176861456834E-2</v>
      </c>
      <c r="I28" s="417">
        <f t="shared" si="3"/>
        <v>7.1766296803592589E-3</v>
      </c>
      <c r="J28" s="417">
        <f t="shared" si="3"/>
        <v>-2.0050598953875509E-2</v>
      </c>
      <c r="K28" s="417">
        <f t="shared" si="3"/>
        <v>-1.5127763053766841E-2</v>
      </c>
      <c r="L28" s="417"/>
      <c r="M28" s="417">
        <f t="shared" si="5"/>
        <v>-4.2402299618297334E-2</v>
      </c>
      <c r="N28" s="419">
        <f t="shared" si="4"/>
        <v>-1.077342796071401E-2</v>
      </c>
    </row>
    <row r="29" spans="1:14" ht="13.5" thickTop="1" x14ac:dyDescent="0.2"/>
    <row r="30" spans="1:14" ht="15.75" customHeight="1" x14ac:dyDescent="0.2">
      <c r="B30" s="878" t="s">
        <v>114</v>
      </c>
      <c r="C30" s="878"/>
      <c r="D30" s="878"/>
      <c r="E30" s="878"/>
      <c r="F30" s="878"/>
      <c r="G30" s="878"/>
      <c r="H30" s="878"/>
      <c r="I30" s="878"/>
      <c r="J30" s="878"/>
      <c r="K30" s="878"/>
      <c r="L30" s="878"/>
      <c r="M30" s="878"/>
      <c r="N30" s="878"/>
    </row>
    <row r="31" spans="1:14" ht="18" customHeight="1" x14ac:dyDescent="0.2">
      <c r="A31" s="398"/>
      <c r="B31" s="872" t="s">
        <v>116</v>
      </c>
      <c r="C31" s="872"/>
      <c r="D31" s="872"/>
      <c r="E31" s="872"/>
      <c r="F31" s="872"/>
      <c r="G31" s="872"/>
      <c r="H31" s="872"/>
      <c r="I31" s="872"/>
      <c r="J31" s="872"/>
      <c r="K31" s="872"/>
      <c r="L31" s="872"/>
      <c r="M31" s="872"/>
      <c r="N31" s="872"/>
    </row>
    <row r="32" spans="1:14" ht="28.9" customHeight="1" x14ac:dyDescent="0.2">
      <c r="A32" s="876" t="s">
        <v>17</v>
      </c>
      <c r="B32" s="873" t="s">
        <v>94</v>
      </c>
      <c r="C32" s="874"/>
      <c r="D32" s="874"/>
      <c r="E32" s="874"/>
      <c r="F32" s="874"/>
      <c r="G32" s="351" t="s">
        <v>95</v>
      </c>
      <c r="H32" s="875" t="s">
        <v>247</v>
      </c>
      <c r="I32" s="875"/>
      <c r="J32" s="875"/>
      <c r="K32" s="875"/>
      <c r="L32" s="350"/>
      <c r="M32" s="351" t="s">
        <v>96</v>
      </c>
      <c r="N32" s="352" t="s">
        <v>248</v>
      </c>
    </row>
    <row r="33" spans="1:14" x14ac:dyDescent="0.2">
      <c r="A33" s="876"/>
      <c r="B33" s="400">
        <f>B21</f>
        <v>2009</v>
      </c>
      <c r="C33" s="354">
        <f>B33+1</f>
        <v>2010</v>
      </c>
      <c r="D33" s="354">
        <f>C33+1</f>
        <v>2011</v>
      </c>
      <c r="E33" s="354">
        <f>D33+1</f>
        <v>2012</v>
      </c>
      <c r="F33" s="354">
        <f>E33+1</f>
        <v>2013</v>
      </c>
      <c r="G33" s="354">
        <f>F33</f>
        <v>2013</v>
      </c>
      <c r="H33" s="355" t="str">
        <f>H21</f>
        <v>09-10</v>
      </c>
      <c r="I33" s="355" t="str">
        <f>I21</f>
        <v>10-11</v>
      </c>
      <c r="J33" s="355" t="str">
        <f>J21</f>
        <v>11-12</v>
      </c>
      <c r="K33" s="355" t="str">
        <f>K21</f>
        <v>12-13</v>
      </c>
      <c r="L33" s="356"/>
      <c r="M33" s="356" t="str">
        <f>M21</f>
        <v>09-13</v>
      </c>
      <c r="N33" s="357" t="str">
        <f>N21</f>
        <v>09-13</v>
      </c>
    </row>
    <row r="34" spans="1:14" s="407" customFormat="1" x14ac:dyDescent="0.2">
      <c r="A34" s="401" t="s">
        <v>253</v>
      </c>
      <c r="B34" s="402">
        <v>1.2098405614324725</v>
      </c>
      <c r="C34" s="403">
        <v>1.4247018429459835</v>
      </c>
      <c r="D34" s="404">
        <v>1.474950706981023</v>
      </c>
      <c r="E34" s="404">
        <v>1.5187192841789392</v>
      </c>
      <c r="F34" s="404">
        <v>1.5067154531112676</v>
      </c>
      <c r="G34" s="405">
        <v>742</v>
      </c>
      <c r="H34" s="403">
        <f t="shared" ref="H34:K40" si="6">C34/B34-1</f>
        <v>0.17759470823090218</v>
      </c>
      <c r="I34" s="403">
        <f t="shared" si="6"/>
        <v>3.5269740320638343E-2</v>
      </c>
      <c r="J34" s="403">
        <f t="shared" si="6"/>
        <v>2.9674603355052565E-2</v>
      </c>
      <c r="K34" s="403">
        <f t="shared" si="6"/>
        <v>-7.903916933642674E-3</v>
      </c>
      <c r="L34" s="404"/>
      <c r="M34" s="403">
        <f>F34/B34-1</f>
        <v>0.2453834836941573</v>
      </c>
      <c r="N34" s="406">
        <f t="shared" ref="N34:N40" si="7">((F34/B34)^(1/4))-1</f>
        <v>5.639363408850917E-2</v>
      </c>
    </row>
    <row r="35" spans="1:14" s="407" customFormat="1" x14ac:dyDescent="0.2">
      <c r="A35" s="401" t="s">
        <v>254</v>
      </c>
      <c r="B35" s="402">
        <v>1.1634686348230507</v>
      </c>
      <c r="C35" s="403">
        <v>1.3760758237238511</v>
      </c>
      <c r="D35" s="404">
        <v>1.479975648468193</v>
      </c>
      <c r="E35" s="404">
        <v>1.3991123883599499</v>
      </c>
      <c r="F35" s="404">
        <v>1.4184474096768513</v>
      </c>
      <c r="G35" s="405">
        <v>1203</v>
      </c>
      <c r="H35" s="404">
        <f t="shared" si="6"/>
        <v>0.18273564283332422</v>
      </c>
      <c r="I35" s="404">
        <f t="shared" si="6"/>
        <v>7.5504432933916954E-2</v>
      </c>
      <c r="J35" s="404">
        <f t="shared" si="6"/>
        <v>-5.4638236914194005E-2</v>
      </c>
      <c r="K35" s="404">
        <f t="shared" si="6"/>
        <v>1.381949118438297E-2</v>
      </c>
      <c r="L35" s="404"/>
      <c r="M35" s="404">
        <f>F35/B35-1</f>
        <v>0.21915397392090408</v>
      </c>
      <c r="N35" s="406">
        <f t="shared" si="7"/>
        <v>5.0786875293518774E-2</v>
      </c>
    </row>
    <row r="36" spans="1:14" s="407" customFormat="1" x14ac:dyDescent="0.2">
      <c r="A36" s="401" t="s">
        <v>26</v>
      </c>
      <c r="B36" s="402">
        <v>1.174218083060832</v>
      </c>
      <c r="C36" s="403">
        <v>1.3615396569731224</v>
      </c>
      <c r="D36" s="404">
        <v>1.3186115431528505</v>
      </c>
      <c r="E36" s="404">
        <v>1.3828736401003598</v>
      </c>
      <c r="F36" s="404">
        <v>1.3240472351417221</v>
      </c>
      <c r="G36" s="405">
        <v>2176</v>
      </c>
      <c r="H36" s="404">
        <f t="shared" si="6"/>
        <v>0.15952877631044449</v>
      </c>
      <c r="I36" s="404">
        <f t="shared" si="6"/>
        <v>-3.1529095462196621E-2</v>
      </c>
      <c r="J36" s="404">
        <f t="shared" si="6"/>
        <v>4.8734668888045896E-2</v>
      </c>
      <c r="K36" s="404">
        <f t="shared" si="6"/>
        <v>-4.2539248166136523E-2</v>
      </c>
      <c r="L36" s="404"/>
      <c r="M36" s="404">
        <f t="shared" ref="M36:M40" si="8">F36/B36-1</f>
        <v>0.12759908422661215</v>
      </c>
      <c r="N36" s="406">
        <f t="shared" si="7"/>
        <v>3.0477891560440007E-2</v>
      </c>
    </row>
    <row r="37" spans="1:14" s="407" customFormat="1" x14ac:dyDescent="0.2">
      <c r="A37" s="401" t="s">
        <v>27</v>
      </c>
      <c r="B37" s="402">
        <v>1.1683878254380995</v>
      </c>
      <c r="C37" s="403">
        <v>1.2390101724662119</v>
      </c>
      <c r="D37" s="404">
        <v>1.2012053685906106</v>
      </c>
      <c r="E37" s="404">
        <v>1.1985925531414858</v>
      </c>
      <c r="F37" s="404">
        <v>1.2047978955673022</v>
      </c>
      <c r="G37" s="405">
        <v>3926</v>
      </c>
      <c r="H37" s="404">
        <f t="shared" si="6"/>
        <v>6.0444268153540426E-2</v>
      </c>
      <c r="I37" s="404">
        <f t="shared" si="6"/>
        <v>-3.0512101285134818E-2</v>
      </c>
      <c r="J37" s="404">
        <f t="shared" si="6"/>
        <v>-2.1751613149967319E-3</v>
      </c>
      <c r="K37" s="404">
        <f t="shared" si="6"/>
        <v>5.177190872371451E-3</v>
      </c>
      <c r="L37" s="404"/>
      <c r="M37" s="404">
        <f t="shared" si="8"/>
        <v>3.1162657926147475E-2</v>
      </c>
      <c r="N37" s="406">
        <f t="shared" si="7"/>
        <v>7.701243129385249E-3</v>
      </c>
    </row>
    <row r="38" spans="1:14" s="407" customFormat="1" x14ac:dyDescent="0.2">
      <c r="A38" s="401" t="s">
        <v>28</v>
      </c>
      <c r="B38" s="402">
        <v>1.1182615124509889</v>
      </c>
      <c r="C38" s="403">
        <v>1.1620435328368173</v>
      </c>
      <c r="D38" s="404">
        <v>1.1497086162791992</v>
      </c>
      <c r="E38" s="404">
        <v>1.1298687701612309</v>
      </c>
      <c r="F38" s="404">
        <v>1.1692652132857959</v>
      </c>
      <c r="G38" s="405">
        <v>5505</v>
      </c>
      <c r="H38" s="404">
        <f t="shared" si="6"/>
        <v>3.9151861973562463E-2</v>
      </c>
      <c r="I38" s="404">
        <f t="shared" si="6"/>
        <v>-1.0614848935569299E-2</v>
      </c>
      <c r="J38" s="404">
        <f t="shared" si="6"/>
        <v>-1.7256412483169892E-2</v>
      </c>
      <c r="K38" s="404">
        <f t="shared" si="6"/>
        <v>3.486815828969525E-2</v>
      </c>
      <c r="L38" s="404"/>
      <c r="M38" s="404">
        <f t="shared" si="8"/>
        <v>4.5609815116517627E-2</v>
      </c>
      <c r="N38" s="406">
        <f t="shared" si="7"/>
        <v>1.1212461273436336E-2</v>
      </c>
    </row>
    <row r="39" spans="1:14" s="407" customFormat="1" x14ac:dyDescent="0.2">
      <c r="A39" s="408" t="s">
        <v>112</v>
      </c>
      <c r="B39" s="409">
        <v>1.1358152863619344</v>
      </c>
      <c r="C39" s="410">
        <v>1.1217081519888623</v>
      </c>
      <c r="D39" s="411">
        <v>1.1676171669183435</v>
      </c>
      <c r="E39" s="411">
        <v>1.1413743321065557</v>
      </c>
      <c r="F39" s="411">
        <v>1.1744884268767282</v>
      </c>
      <c r="G39" s="412">
        <v>1665</v>
      </c>
      <c r="H39" s="411">
        <f t="shared" si="6"/>
        <v>-1.2420271625554369E-2</v>
      </c>
      <c r="I39" s="411">
        <f t="shared" si="6"/>
        <v>4.0927771495715248E-2</v>
      </c>
      <c r="J39" s="411">
        <f t="shared" si="6"/>
        <v>-2.2475547255826789E-2</v>
      </c>
      <c r="K39" s="411">
        <f t="shared" si="6"/>
        <v>2.9012475433064955E-2</v>
      </c>
      <c r="L39" s="411"/>
      <c r="M39" s="411">
        <f t="shared" si="8"/>
        <v>3.4048793830434798E-2</v>
      </c>
      <c r="N39" s="413">
        <f t="shared" si="7"/>
        <v>8.4056216030179431E-3</v>
      </c>
    </row>
    <row r="40" spans="1:14" ht="13.5" thickBot="1" x14ac:dyDescent="0.25">
      <c r="A40" s="414" t="s">
        <v>99</v>
      </c>
      <c r="B40" s="415">
        <v>1.1488623854977835</v>
      </c>
      <c r="C40" s="416">
        <v>1.2262944913434162</v>
      </c>
      <c r="D40" s="417">
        <v>1.2171955208047931</v>
      </c>
      <c r="E40" s="417">
        <v>1.2078785884222671</v>
      </c>
      <c r="F40" s="417">
        <v>1.2232686944253077</v>
      </c>
      <c r="G40" s="418">
        <f>SUM(G34:G39)</f>
        <v>15217</v>
      </c>
      <c r="H40" s="417">
        <f t="shared" si="6"/>
        <v>6.739893900528604E-2</v>
      </c>
      <c r="I40" s="417">
        <f t="shared" si="6"/>
        <v>-7.4198902489197582E-3</v>
      </c>
      <c r="J40" s="417">
        <f t="shared" si="6"/>
        <v>-7.6544254585867444E-3</v>
      </c>
      <c r="K40" s="417">
        <f t="shared" si="6"/>
        <v>1.2741434570127774E-2</v>
      </c>
      <c r="L40" s="417"/>
      <c r="M40" s="417">
        <f t="shared" si="8"/>
        <v>6.4765205882587162E-2</v>
      </c>
      <c r="N40" s="419">
        <f t="shared" si="7"/>
        <v>1.5812289566994764E-2</v>
      </c>
    </row>
    <row r="41" spans="1:14" ht="13.5" thickTop="1" x14ac:dyDescent="0.2">
      <c r="A41" s="401"/>
      <c r="B41" s="420"/>
      <c r="C41" s="421"/>
      <c r="D41" s="421"/>
      <c r="E41" s="421"/>
      <c r="F41" s="421"/>
      <c r="G41" s="421"/>
      <c r="H41" s="421"/>
      <c r="I41" s="421"/>
      <c r="J41" s="421"/>
      <c r="K41" s="421"/>
      <c r="L41" s="421"/>
    </row>
    <row r="42" spans="1:14" ht="12.75" customHeight="1" x14ac:dyDescent="0.2">
      <c r="A42" s="401"/>
      <c r="B42" s="872" t="s">
        <v>117</v>
      </c>
      <c r="C42" s="872"/>
      <c r="D42" s="872"/>
      <c r="E42" s="872"/>
      <c r="F42" s="872"/>
      <c r="G42" s="872"/>
      <c r="H42" s="872"/>
      <c r="I42" s="872"/>
      <c r="J42" s="872"/>
      <c r="K42" s="872"/>
      <c r="L42" s="872"/>
      <c r="M42" s="872"/>
      <c r="N42" s="872"/>
    </row>
    <row r="43" spans="1:14" s="422" customFormat="1" ht="28.9" customHeight="1" x14ac:dyDescent="0.2">
      <c r="A43" s="876" t="s">
        <v>17</v>
      </c>
      <c r="B43" s="873" t="s">
        <v>94</v>
      </c>
      <c r="C43" s="874"/>
      <c r="D43" s="874"/>
      <c r="E43" s="874"/>
      <c r="F43" s="874"/>
      <c r="G43" s="351" t="s">
        <v>101</v>
      </c>
      <c r="H43" s="875" t="s">
        <v>247</v>
      </c>
      <c r="I43" s="875"/>
      <c r="J43" s="875"/>
      <c r="K43" s="875"/>
      <c r="L43" s="350"/>
      <c r="M43" s="351" t="s">
        <v>96</v>
      </c>
      <c r="N43" s="352" t="s">
        <v>248</v>
      </c>
    </row>
    <row r="44" spans="1:14" x14ac:dyDescent="0.2">
      <c r="A44" s="876"/>
      <c r="B44" s="400">
        <f>B33</f>
        <v>2009</v>
      </c>
      <c r="C44" s="354">
        <f>B44+1</f>
        <v>2010</v>
      </c>
      <c r="D44" s="354">
        <f>C44+1</f>
        <v>2011</v>
      </c>
      <c r="E44" s="354">
        <f>D44+1</f>
        <v>2012</v>
      </c>
      <c r="F44" s="354">
        <f>E44+1</f>
        <v>2013</v>
      </c>
      <c r="G44" s="354">
        <f>F44</f>
        <v>2013</v>
      </c>
      <c r="H44" s="355" t="str">
        <f>H33</f>
        <v>09-10</v>
      </c>
      <c r="I44" s="355" t="str">
        <f>I33</f>
        <v>10-11</v>
      </c>
      <c r="J44" s="355" t="str">
        <f>J33</f>
        <v>11-12</v>
      </c>
      <c r="K44" s="355" t="str">
        <f>K33</f>
        <v>12-13</v>
      </c>
      <c r="L44" s="356"/>
      <c r="M44" s="356" t="str">
        <f>M33</f>
        <v>09-13</v>
      </c>
      <c r="N44" s="357" t="str">
        <f>N33</f>
        <v>09-13</v>
      </c>
    </row>
    <row r="45" spans="1:14" x14ac:dyDescent="0.2">
      <c r="A45" s="401" t="s">
        <v>253</v>
      </c>
      <c r="B45" s="402">
        <v>1.0726678048502947</v>
      </c>
      <c r="C45" s="403">
        <v>1.2814003841494441</v>
      </c>
      <c r="D45" s="404">
        <v>1.333846169313208</v>
      </c>
      <c r="E45" s="404">
        <v>1.3661929894828488</v>
      </c>
      <c r="F45" s="404">
        <v>1.3086684331065928</v>
      </c>
      <c r="G45" s="423">
        <v>29.690111999999999</v>
      </c>
      <c r="H45" s="403">
        <f t="shared" ref="H45:K51" si="9">C45/B45-1</f>
        <v>0.19459200542359989</v>
      </c>
      <c r="I45" s="403">
        <f t="shared" si="9"/>
        <v>4.0928491837916692E-2</v>
      </c>
      <c r="J45" s="403">
        <f t="shared" si="9"/>
        <v>2.4250787619906733E-2</v>
      </c>
      <c r="K45" s="403">
        <f t="shared" si="9"/>
        <v>-4.2105732366575221E-2</v>
      </c>
      <c r="L45" s="404"/>
      <c r="M45" s="403">
        <f>F45/B45-1</f>
        <v>0.22001278232568477</v>
      </c>
      <c r="N45" s="406">
        <f t="shared" ref="N45:N51" si="10">((F45/B45)^(1/4))-1</f>
        <v>5.0971877830482182E-2</v>
      </c>
    </row>
    <row r="46" spans="1:14" x14ac:dyDescent="0.2">
      <c r="A46" s="401" t="s">
        <v>254</v>
      </c>
      <c r="B46" s="402">
        <v>1.1011258585068207</v>
      </c>
      <c r="C46" s="403">
        <v>1.260118775080133</v>
      </c>
      <c r="D46" s="404">
        <v>1.3612949390148468</v>
      </c>
      <c r="E46" s="404">
        <v>1.3067321984935441</v>
      </c>
      <c r="F46" s="404">
        <v>1.285319418516522</v>
      </c>
      <c r="G46" s="423">
        <v>54.401587999999997</v>
      </c>
      <c r="H46" s="404">
        <f t="shared" si="9"/>
        <v>0.14439122952658145</v>
      </c>
      <c r="I46" s="404">
        <f t="shared" si="9"/>
        <v>8.0290974101453028E-2</v>
      </c>
      <c r="J46" s="404">
        <f t="shared" si="9"/>
        <v>-4.008149810708117E-2</v>
      </c>
      <c r="K46" s="404">
        <f t="shared" si="9"/>
        <v>-1.6386509800330629E-2</v>
      </c>
      <c r="L46" s="404"/>
      <c r="M46" s="404">
        <f>F46/B46-1</f>
        <v>0.16727748112234564</v>
      </c>
      <c r="N46" s="406">
        <f t="shared" si="10"/>
        <v>3.9425882343414154E-2</v>
      </c>
    </row>
    <row r="47" spans="1:14" x14ac:dyDescent="0.2">
      <c r="A47" s="401" t="s">
        <v>26</v>
      </c>
      <c r="B47" s="402">
        <v>1.0841200271247007</v>
      </c>
      <c r="C47" s="403">
        <v>1.2662820909577999</v>
      </c>
      <c r="D47" s="404">
        <v>1.2514978312843941</v>
      </c>
      <c r="E47" s="404">
        <v>1.3017493434657772</v>
      </c>
      <c r="F47" s="404">
        <v>1.2622342491078322</v>
      </c>
      <c r="G47" s="423">
        <v>93.080192999999994</v>
      </c>
      <c r="H47" s="404">
        <f t="shared" si="9"/>
        <v>0.16802757930432177</v>
      </c>
      <c r="I47" s="404">
        <f t="shared" si="9"/>
        <v>-1.1675328727284717E-2</v>
      </c>
      <c r="J47" s="404">
        <f t="shared" si="9"/>
        <v>4.0153095694788865E-2</v>
      </c>
      <c r="K47" s="404">
        <f t="shared" si="9"/>
        <v>-3.0355378749598594E-2</v>
      </c>
      <c r="L47" s="404"/>
      <c r="M47" s="404">
        <f t="shared" ref="M47:M51" si="11">F47/B47-1</f>
        <v>0.16429382128058778</v>
      </c>
      <c r="N47" s="406">
        <f t="shared" si="10"/>
        <v>3.8761029632320643E-2</v>
      </c>
    </row>
    <row r="48" spans="1:14" x14ac:dyDescent="0.2">
      <c r="A48" s="401" t="s">
        <v>27</v>
      </c>
      <c r="B48" s="402">
        <v>1.0969715819707133</v>
      </c>
      <c r="C48" s="403">
        <v>1.1592353765957195</v>
      </c>
      <c r="D48" s="404">
        <v>1.1451573198434177</v>
      </c>
      <c r="E48" s="404">
        <v>1.1262051930674815</v>
      </c>
      <c r="F48" s="404">
        <v>1.1469804760365323</v>
      </c>
      <c r="G48" s="423">
        <v>143.80948599999999</v>
      </c>
      <c r="H48" s="404">
        <f t="shared" si="9"/>
        <v>5.6759715245447984E-2</v>
      </c>
      <c r="I48" s="404">
        <f t="shared" si="9"/>
        <v>-1.2144260808917173E-2</v>
      </c>
      <c r="J48" s="404">
        <f t="shared" si="9"/>
        <v>-1.6549801889689464E-2</v>
      </c>
      <c r="K48" s="404">
        <f t="shared" si="9"/>
        <v>1.8447156075052762E-2</v>
      </c>
      <c r="L48" s="404"/>
      <c r="M48" s="404">
        <f t="shared" si="11"/>
        <v>4.5588140009951594E-2</v>
      </c>
      <c r="N48" s="406">
        <f t="shared" si="10"/>
        <v>1.1207220717177169E-2</v>
      </c>
    </row>
    <row r="49" spans="1:14" x14ac:dyDescent="0.2">
      <c r="A49" s="401" t="s">
        <v>28</v>
      </c>
      <c r="B49" s="402">
        <v>1.0568362558809192</v>
      </c>
      <c r="C49" s="403">
        <v>1.1059613691785408</v>
      </c>
      <c r="D49" s="404">
        <v>1.087133194738982</v>
      </c>
      <c r="E49" s="404">
        <v>1.0747937584051623</v>
      </c>
      <c r="F49" s="404">
        <v>1.1027191091327859</v>
      </c>
      <c r="G49" s="423">
        <v>166.02215699999999</v>
      </c>
      <c r="H49" s="404">
        <f t="shared" si="9"/>
        <v>4.648318320293976E-2</v>
      </c>
      <c r="I49" s="404">
        <f t="shared" si="9"/>
        <v>-1.7024260488902598E-2</v>
      </c>
      <c r="J49" s="404">
        <f t="shared" si="9"/>
        <v>-1.1350436536695319E-2</v>
      </c>
      <c r="K49" s="404">
        <f t="shared" si="9"/>
        <v>2.5982055170343354E-2</v>
      </c>
      <c r="L49" s="404"/>
      <c r="M49" s="404">
        <f t="shared" si="11"/>
        <v>4.3415290681545926E-2</v>
      </c>
      <c r="N49" s="406">
        <f t="shared" si="10"/>
        <v>1.0681460337430115E-2</v>
      </c>
    </row>
    <row r="50" spans="1:14" x14ac:dyDescent="0.2">
      <c r="A50" s="408" t="s">
        <v>112</v>
      </c>
      <c r="B50" s="409">
        <v>1.1080135568517899</v>
      </c>
      <c r="C50" s="410">
        <v>1.060471764896588</v>
      </c>
      <c r="D50" s="411">
        <v>1.1655866658415013</v>
      </c>
      <c r="E50" s="411">
        <v>1.0584397489650135</v>
      </c>
      <c r="F50" s="411">
        <v>1.1497734784419029</v>
      </c>
      <c r="G50" s="424">
        <v>54.077604000000001</v>
      </c>
      <c r="H50" s="411">
        <f t="shared" si="9"/>
        <v>-4.290722948398118E-2</v>
      </c>
      <c r="I50" s="411">
        <f t="shared" si="9"/>
        <v>9.9120886028647437E-2</v>
      </c>
      <c r="J50" s="411">
        <f t="shared" si="9"/>
        <v>-9.1925311104286256E-2</v>
      </c>
      <c r="K50" s="411">
        <f t="shared" si="9"/>
        <v>8.6290910338731486E-2</v>
      </c>
      <c r="L50" s="411"/>
      <c r="M50" s="411">
        <f t="shared" si="11"/>
        <v>3.7688998777926308E-2</v>
      </c>
      <c r="N50" s="413">
        <f t="shared" si="10"/>
        <v>9.2919354674239063E-3</v>
      </c>
    </row>
    <row r="51" spans="1:14" ht="13.5" thickBot="1" x14ac:dyDescent="0.25">
      <c r="A51" s="414" t="s">
        <v>99</v>
      </c>
      <c r="B51" s="415">
        <v>1.0830134914688885</v>
      </c>
      <c r="C51" s="416">
        <v>1.1628645564484992</v>
      </c>
      <c r="D51" s="417">
        <v>1.1700938640928347</v>
      </c>
      <c r="E51" s="417">
        <v>1.1518662430091646</v>
      </c>
      <c r="F51" s="417">
        <v>1.1667008919483619</v>
      </c>
      <c r="G51" s="425">
        <f>SUM(G45:G50)</f>
        <v>541.08114</v>
      </c>
      <c r="H51" s="417">
        <f t="shared" si="9"/>
        <v>7.3730443441945459E-2</v>
      </c>
      <c r="I51" s="417">
        <f t="shared" si="9"/>
        <v>6.2168096914179127E-3</v>
      </c>
      <c r="J51" s="417">
        <f t="shared" si="9"/>
        <v>-1.5577913570038016E-2</v>
      </c>
      <c r="K51" s="417">
        <f t="shared" si="9"/>
        <v>1.2878794763915291E-2</v>
      </c>
      <c r="L51" s="417"/>
      <c r="M51" s="417">
        <f t="shared" si="11"/>
        <v>7.727272202857649E-2</v>
      </c>
      <c r="N51" s="419">
        <f t="shared" si="10"/>
        <v>1.8782357955365425E-2</v>
      </c>
    </row>
    <row r="52" spans="1:14" ht="7.5" customHeight="1" thickTop="1" x14ac:dyDescent="0.2"/>
    <row r="53" spans="1:14" x14ac:dyDescent="0.2">
      <c r="A53" s="780" t="s">
        <v>255</v>
      </c>
    </row>
    <row r="54" spans="1:14" x14ac:dyDescent="0.2">
      <c r="A54" s="780" t="s">
        <v>256</v>
      </c>
    </row>
  </sheetData>
  <mergeCells count="23">
    <mergeCell ref="A43:A44"/>
    <mergeCell ref="B43:F43"/>
    <mergeCell ref="H43:K43"/>
    <mergeCell ref="B30:N30"/>
    <mergeCell ref="B31:N31"/>
    <mergeCell ref="A32:A33"/>
    <mergeCell ref="B32:F32"/>
    <mergeCell ref="H32:K32"/>
    <mergeCell ref="B42:N42"/>
    <mergeCell ref="A20:A21"/>
    <mergeCell ref="B20:F20"/>
    <mergeCell ref="H20:K20"/>
    <mergeCell ref="B1:N1"/>
    <mergeCell ref="B2:N2"/>
    <mergeCell ref="B3:N3"/>
    <mergeCell ref="B4:N4"/>
    <mergeCell ref="B5:N5"/>
    <mergeCell ref="B7:N7"/>
    <mergeCell ref="B8:N8"/>
    <mergeCell ref="A9:A10"/>
    <mergeCell ref="B9:F9"/>
    <mergeCell ref="H9:K9"/>
    <mergeCell ref="B19:N19"/>
  </mergeCells>
  <printOptions horizontalCentered="1" verticalCentered="1"/>
  <pageMargins left="0.25" right="0.25" top="0.25" bottom="0.25" header="0.05" footer="0.05"/>
  <pageSetup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4"/>
  <sheetViews>
    <sheetView zoomScaleNormal="100" workbookViewId="0"/>
  </sheetViews>
  <sheetFormatPr defaultColWidth="9.140625" defaultRowHeight="12.75" x14ac:dyDescent="0.2"/>
  <cols>
    <col min="1" max="1" width="47.85546875" style="394" bestFit="1" customWidth="1"/>
    <col min="2" max="6" width="7.28515625" style="395" bestFit="1" customWidth="1"/>
    <col min="7" max="7" width="7.5703125" style="395" bestFit="1" customWidth="1"/>
    <col min="8" max="11" width="7.28515625" style="395" bestFit="1" customWidth="1"/>
    <col min="12" max="12" width="1.7109375" style="395" customWidth="1"/>
    <col min="13" max="13" width="7.28515625" style="395" bestFit="1" customWidth="1"/>
    <col min="14" max="14" width="7.42578125" style="395" bestFit="1" customWidth="1"/>
    <col min="15" max="246" width="9.140625" style="395"/>
    <col min="247" max="247" width="8" style="395" customWidth="1"/>
    <col min="248" max="255" width="8.28515625" style="395" customWidth="1"/>
    <col min="256" max="256" width="1.7109375" style="395" customWidth="1"/>
    <col min="257" max="258" width="9.28515625" style="395" customWidth="1"/>
    <col min="259" max="259" width="2.42578125" style="395" customWidth="1"/>
    <col min="260" max="267" width="8.28515625" style="395" customWidth="1"/>
    <col min="268" max="268" width="1.7109375" style="395" customWidth="1"/>
    <col min="269" max="270" width="9.28515625" style="395" customWidth="1"/>
    <col min="271" max="502" width="9.140625" style="395"/>
    <col min="503" max="503" width="8" style="395" customWidth="1"/>
    <col min="504" max="511" width="8.28515625" style="395" customWidth="1"/>
    <col min="512" max="512" width="1.7109375" style="395" customWidth="1"/>
    <col min="513" max="514" width="9.28515625" style="395" customWidth="1"/>
    <col min="515" max="515" width="2.42578125" style="395" customWidth="1"/>
    <col min="516" max="523" width="8.28515625" style="395" customWidth="1"/>
    <col min="524" max="524" width="1.7109375" style="395" customWidth="1"/>
    <col min="525" max="526" width="9.28515625" style="395" customWidth="1"/>
    <col min="527" max="758" width="9.140625" style="395"/>
    <col min="759" max="759" width="8" style="395" customWidth="1"/>
    <col min="760" max="767" width="8.28515625" style="395" customWidth="1"/>
    <col min="768" max="768" width="1.7109375" style="395" customWidth="1"/>
    <col min="769" max="770" width="9.28515625" style="395" customWidth="1"/>
    <col min="771" max="771" width="2.42578125" style="395" customWidth="1"/>
    <col min="772" max="779" width="8.28515625" style="395" customWidth="1"/>
    <col min="780" max="780" width="1.7109375" style="395" customWidth="1"/>
    <col min="781" max="782" width="9.28515625" style="395" customWidth="1"/>
    <col min="783" max="1014" width="9.140625" style="395"/>
    <col min="1015" max="1015" width="8" style="395" customWidth="1"/>
    <col min="1016" max="1023" width="8.28515625" style="395" customWidth="1"/>
    <col min="1024" max="1024" width="1.7109375" style="395" customWidth="1"/>
    <col min="1025" max="1026" width="9.28515625" style="395" customWidth="1"/>
    <col min="1027" max="1027" width="2.42578125" style="395" customWidth="1"/>
    <col min="1028" max="1035" width="8.28515625" style="395" customWidth="1"/>
    <col min="1036" max="1036" width="1.7109375" style="395" customWidth="1"/>
    <col min="1037" max="1038" width="9.28515625" style="395" customWidth="1"/>
    <col min="1039" max="1270" width="9.140625" style="395"/>
    <col min="1271" max="1271" width="8" style="395" customWidth="1"/>
    <col min="1272" max="1279" width="8.28515625" style="395" customWidth="1"/>
    <col min="1280" max="1280" width="1.7109375" style="395" customWidth="1"/>
    <col min="1281" max="1282" width="9.28515625" style="395" customWidth="1"/>
    <col min="1283" max="1283" width="2.42578125" style="395" customWidth="1"/>
    <col min="1284" max="1291" width="8.28515625" style="395" customWidth="1"/>
    <col min="1292" max="1292" width="1.7109375" style="395" customWidth="1"/>
    <col min="1293" max="1294" width="9.28515625" style="395" customWidth="1"/>
    <col min="1295" max="1526" width="9.140625" style="395"/>
    <col min="1527" max="1527" width="8" style="395" customWidth="1"/>
    <col min="1528" max="1535" width="8.28515625" style="395" customWidth="1"/>
    <col min="1536" max="1536" width="1.7109375" style="395" customWidth="1"/>
    <col min="1537" max="1538" width="9.28515625" style="395" customWidth="1"/>
    <col min="1539" max="1539" width="2.42578125" style="395" customWidth="1"/>
    <col min="1540" max="1547" width="8.28515625" style="395" customWidth="1"/>
    <col min="1548" max="1548" width="1.7109375" style="395" customWidth="1"/>
    <col min="1549" max="1550" width="9.28515625" style="395" customWidth="1"/>
    <col min="1551" max="1782" width="9.140625" style="395"/>
    <col min="1783" max="1783" width="8" style="395" customWidth="1"/>
    <col min="1784" max="1791" width="8.28515625" style="395" customWidth="1"/>
    <col min="1792" max="1792" width="1.7109375" style="395" customWidth="1"/>
    <col min="1793" max="1794" width="9.28515625" style="395" customWidth="1"/>
    <col min="1795" max="1795" width="2.42578125" style="395" customWidth="1"/>
    <col min="1796" max="1803" width="8.28515625" style="395" customWidth="1"/>
    <col min="1804" max="1804" width="1.7109375" style="395" customWidth="1"/>
    <col min="1805" max="1806" width="9.28515625" style="395" customWidth="1"/>
    <col min="1807" max="2038" width="9.140625" style="395"/>
    <col min="2039" max="2039" width="8" style="395" customWidth="1"/>
    <col min="2040" max="2047" width="8.28515625" style="395" customWidth="1"/>
    <col min="2048" max="2048" width="1.7109375" style="395" customWidth="1"/>
    <col min="2049" max="2050" width="9.28515625" style="395" customWidth="1"/>
    <col min="2051" max="2051" width="2.42578125" style="395" customWidth="1"/>
    <col min="2052" max="2059" width="8.28515625" style="395" customWidth="1"/>
    <col min="2060" max="2060" width="1.7109375" style="395" customWidth="1"/>
    <col min="2061" max="2062" width="9.28515625" style="395" customWidth="1"/>
    <col min="2063" max="2294" width="9.140625" style="395"/>
    <col min="2295" max="2295" width="8" style="395" customWidth="1"/>
    <col min="2296" max="2303" width="8.28515625" style="395" customWidth="1"/>
    <col min="2304" max="2304" width="1.7109375" style="395" customWidth="1"/>
    <col min="2305" max="2306" width="9.28515625" style="395" customWidth="1"/>
    <col min="2307" max="2307" width="2.42578125" style="395" customWidth="1"/>
    <col min="2308" max="2315" width="8.28515625" style="395" customWidth="1"/>
    <col min="2316" max="2316" width="1.7109375" style="395" customWidth="1"/>
    <col min="2317" max="2318" width="9.28515625" style="395" customWidth="1"/>
    <col min="2319" max="2550" width="9.140625" style="395"/>
    <col min="2551" max="2551" width="8" style="395" customWidth="1"/>
    <col min="2552" max="2559" width="8.28515625" style="395" customWidth="1"/>
    <col min="2560" max="2560" width="1.7109375" style="395" customWidth="1"/>
    <col min="2561" max="2562" width="9.28515625" style="395" customWidth="1"/>
    <col min="2563" max="2563" width="2.42578125" style="395" customWidth="1"/>
    <col min="2564" max="2571" width="8.28515625" style="395" customWidth="1"/>
    <col min="2572" max="2572" width="1.7109375" style="395" customWidth="1"/>
    <col min="2573" max="2574" width="9.28515625" style="395" customWidth="1"/>
    <col min="2575" max="2806" width="9.140625" style="395"/>
    <col min="2807" max="2807" width="8" style="395" customWidth="1"/>
    <col min="2808" max="2815" width="8.28515625" style="395" customWidth="1"/>
    <col min="2816" max="2816" width="1.7109375" style="395" customWidth="1"/>
    <col min="2817" max="2818" width="9.28515625" style="395" customWidth="1"/>
    <col min="2819" max="2819" width="2.42578125" style="395" customWidth="1"/>
    <col min="2820" max="2827" width="8.28515625" style="395" customWidth="1"/>
    <col min="2828" max="2828" width="1.7109375" style="395" customWidth="1"/>
    <col min="2829" max="2830" width="9.28515625" style="395" customWidth="1"/>
    <col min="2831" max="3062" width="9.140625" style="395"/>
    <col min="3063" max="3063" width="8" style="395" customWidth="1"/>
    <col min="3064" max="3071" width="8.28515625" style="395" customWidth="1"/>
    <col min="3072" max="3072" width="1.7109375" style="395" customWidth="1"/>
    <col min="3073" max="3074" width="9.28515625" style="395" customWidth="1"/>
    <col min="3075" max="3075" width="2.42578125" style="395" customWidth="1"/>
    <col min="3076" max="3083" width="8.28515625" style="395" customWidth="1"/>
    <col min="3084" max="3084" width="1.7109375" style="395" customWidth="1"/>
    <col min="3085" max="3086" width="9.28515625" style="395" customWidth="1"/>
    <col min="3087" max="3318" width="9.140625" style="395"/>
    <col min="3319" max="3319" width="8" style="395" customWidth="1"/>
    <col min="3320" max="3327" width="8.28515625" style="395" customWidth="1"/>
    <col min="3328" max="3328" width="1.7109375" style="395" customWidth="1"/>
    <col min="3329" max="3330" width="9.28515625" style="395" customWidth="1"/>
    <col min="3331" max="3331" width="2.42578125" style="395" customWidth="1"/>
    <col min="3332" max="3339" width="8.28515625" style="395" customWidth="1"/>
    <col min="3340" max="3340" width="1.7109375" style="395" customWidth="1"/>
    <col min="3341" max="3342" width="9.28515625" style="395" customWidth="1"/>
    <col min="3343" max="3574" width="9.140625" style="395"/>
    <col min="3575" max="3575" width="8" style="395" customWidth="1"/>
    <col min="3576" max="3583" width="8.28515625" style="395" customWidth="1"/>
    <col min="3584" max="3584" width="1.7109375" style="395" customWidth="1"/>
    <col min="3585" max="3586" width="9.28515625" style="395" customWidth="1"/>
    <col min="3587" max="3587" width="2.42578125" style="395" customWidth="1"/>
    <col min="3588" max="3595" width="8.28515625" style="395" customWidth="1"/>
    <col min="3596" max="3596" width="1.7109375" style="395" customWidth="1"/>
    <col min="3597" max="3598" width="9.28515625" style="395" customWidth="1"/>
    <col min="3599" max="3830" width="9.140625" style="395"/>
    <col min="3831" max="3831" width="8" style="395" customWidth="1"/>
    <col min="3832" max="3839" width="8.28515625" style="395" customWidth="1"/>
    <col min="3840" max="3840" width="1.7109375" style="395" customWidth="1"/>
    <col min="3841" max="3842" width="9.28515625" style="395" customWidth="1"/>
    <col min="3843" max="3843" width="2.42578125" style="395" customWidth="1"/>
    <col min="3844" max="3851" width="8.28515625" style="395" customWidth="1"/>
    <col min="3852" max="3852" width="1.7109375" style="395" customWidth="1"/>
    <col min="3853" max="3854" width="9.28515625" style="395" customWidth="1"/>
    <col min="3855" max="4086" width="9.140625" style="395"/>
    <col min="4087" max="4087" width="8" style="395" customWidth="1"/>
    <col min="4088" max="4095" width="8.28515625" style="395" customWidth="1"/>
    <col min="4096" max="4096" width="1.7109375" style="395" customWidth="1"/>
    <col min="4097" max="4098" width="9.28515625" style="395" customWidth="1"/>
    <col min="4099" max="4099" width="2.42578125" style="395" customWidth="1"/>
    <col min="4100" max="4107" width="8.28515625" style="395" customWidth="1"/>
    <col min="4108" max="4108" width="1.7109375" style="395" customWidth="1"/>
    <col min="4109" max="4110" width="9.28515625" style="395" customWidth="1"/>
    <col min="4111" max="4342" width="9.140625" style="395"/>
    <col min="4343" max="4343" width="8" style="395" customWidth="1"/>
    <col min="4344" max="4351" width="8.28515625" style="395" customWidth="1"/>
    <col min="4352" max="4352" width="1.7109375" style="395" customWidth="1"/>
    <col min="4353" max="4354" width="9.28515625" style="395" customWidth="1"/>
    <col min="4355" max="4355" width="2.42578125" style="395" customWidth="1"/>
    <col min="4356" max="4363" width="8.28515625" style="395" customWidth="1"/>
    <col min="4364" max="4364" width="1.7109375" style="395" customWidth="1"/>
    <col min="4365" max="4366" width="9.28515625" style="395" customWidth="1"/>
    <col min="4367" max="4598" width="9.140625" style="395"/>
    <col min="4599" max="4599" width="8" style="395" customWidth="1"/>
    <col min="4600" max="4607" width="8.28515625" style="395" customWidth="1"/>
    <col min="4608" max="4608" width="1.7109375" style="395" customWidth="1"/>
    <col min="4609" max="4610" width="9.28515625" style="395" customWidth="1"/>
    <col min="4611" max="4611" width="2.42578125" style="395" customWidth="1"/>
    <col min="4612" max="4619" width="8.28515625" style="395" customWidth="1"/>
    <col min="4620" max="4620" width="1.7109375" style="395" customWidth="1"/>
    <col min="4621" max="4622" width="9.28515625" style="395" customWidth="1"/>
    <col min="4623" max="4854" width="9.140625" style="395"/>
    <col min="4855" max="4855" width="8" style="395" customWidth="1"/>
    <col min="4856" max="4863" width="8.28515625" style="395" customWidth="1"/>
    <col min="4864" max="4864" width="1.7109375" style="395" customWidth="1"/>
    <col min="4865" max="4866" width="9.28515625" style="395" customWidth="1"/>
    <col min="4867" max="4867" width="2.42578125" style="395" customWidth="1"/>
    <col min="4868" max="4875" width="8.28515625" style="395" customWidth="1"/>
    <col min="4876" max="4876" width="1.7109375" style="395" customWidth="1"/>
    <col min="4877" max="4878" width="9.28515625" style="395" customWidth="1"/>
    <col min="4879" max="5110" width="9.140625" style="395"/>
    <col min="5111" max="5111" width="8" style="395" customWidth="1"/>
    <col min="5112" max="5119" width="8.28515625" style="395" customWidth="1"/>
    <col min="5120" max="5120" width="1.7109375" style="395" customWidth="1"/>
    <col min="5121" max="5122" width="9.28515625" style="395" customWidth="1"/>
    <col min="5123" max="5123" width="2.42578125" style="395" customWidth="1"/>
    <col min="5124" max="5131" width="8.28515625" style="395" customWidth="1"/>
    <col min="5132" max="5132" width="1.7109375" style="395" customWidth="1"/>
    <col min="5133" max="5134" width="9.28515625" style="395" customWidth="1"/>
    <col min="5135" max="5366" width="9.140625" style="395"/>
    <col min="5367" max="5367" width="8" style="395" customWidth="1"/>
    <col min="5368" max="5375" width="8.28515625" style="395" customWidth="1"/>
    <col min="5376" max="5376" width="1.7109375" style="395" customWidth="1"/>
    <col min="5377" max="5378" width="9.28515625" style="395" customWidth="1"/>
    <col min="5379" max="5379" width="2.42578125" style="395" customWidth="1"/>
    <col min="5380" max="5387" width="8.28515625" style="395" customWidth="1"/>
    <col min="5388" max="5388" width="1.7109375" style="395" customWidth="1"/>
    <col min="5389" max="5390" width="9.28515625" style="395" customWidth="1"/>
    <col min="5391" max="5622" width="9.140625" style="395"/>
    <col min="5623" max="5623" width="8" style="395" customWidth="1"/>
    <col min="5624" max="5631" width="8.28515625" style="395" customWidth="1"/>
    <col min="5632" max="5632" width="1.7109375" style="395" customWidth="1"/>
    <col min="5633" max="5634" width="9.28515625" style="395" customWidth="1"/>
    <col min="5635" max="5635" width="2.42578125" style="395" customWidth="1"/>
    <col min="5636" max="5643" width="8.28515625" style="395" customWidth="1"/>
    <col min="5644" max="5644" width="1.7109375" style="395" customWidth="1"/>
    <col min="5645" max="5646" width="9.28515625" style="395" customWidth="1"/>
    <col min="5647" max="5878" width="9.140625" style="395"/>
    <col min="5879" max="5879" width="8" style="395" customWidth="1"/>
    <col min="5880" max="5887" width="8.28515625" style="395" customWidth="1"/>
    <col min="5888" max="5888" width="1.7109375" style="395" customWidth="1"/>
    <col min="5889" max="5890" width="9.28515625" style="395" customWidth="1"/>
    <col min="5891" max="5891" width="2.42578125" style="395" customWidth="1"/>
    <col min="5892" max="5899" width="8.28515625" style="395" customWidth="1"/>
    <col min="5900" max="5900" width="1.7109375" style="395" customWidth="1"/>
    <col min="5901" max="5902" width="9.28515625" style="395" customWidth="1"/>
    <col min="5903" max="6134" width="9.140625" style="395"/>
    <col min="6135" max="6135" width="8" style="395" customWidth="1"/>
    <col min="6136" max="6143" width="8.28515625" style="395" customWidth="1"/>
    <col min="6144" max="6144" width="1.7109375" style="395" customWidth="1"/>
    <col min="6145" max="6146" width="9.28515625" style="395" customWidth="1"/>
    <col min="6147" max="6147" width="2.42578125" style="395" customWidth="1"/>
    <col min="6148" max="6155" width="8.28515625" style="395" customWidth="1"/>
    <col min="6156" max="6156" width="1.7109375" style="395" customWidth="1"/>
    <col min="6157" max="6158" width="9.28515625" style="395" customWidth="1"/>
    <col min="6159" max="6390" width="9.140625" style="395"/>
    <col min="6391" max="6391" width="8" style="395" customWidth="1"/>
    <col min="6392" max="6399" width="8.28515625" style="395" customWidth="1"/>
    <col min="6400" max="6400" width="1.7109375" style="395" customWidth="1"/>
    <col min="6401" max="6402" width="9.28515625" style="395" customWidth="1"/>
    <col min="6403" max="6403" width="2.42578125" style="395" customWidth="1"/>
    <col min="6404" max="6411" width="8.28515625" style="395" customWidth="1"/>
    <col min="6412" max="6412" width="1.7109375" style="395" customWidth="1"/>
    <col min="6413" max="6414" width="9.28515625" style="395" customWidth="1"/>
    <col min="6415" max="6646" width="9.140625" style="395"/>
    <col min="6647" max="6647" width="8" style="395" customWidth="1"/>
    <col min="6648" max="6655" width="8.28515625" style="395" customWidth="1"/>
    <col min="6656" max="6656" width="1.7109375" style="395" customWidth="1"/>
    <col min="6657" max="6658" width="9.28515625" style="395" customWidth="1"/>
    <col min="6659" max="6659" width="2.42578125" style="395" customWidth="1"/>
    <col min="6660" max="6667" width="8.28515625" style="395" customWidth="1"/>
    <col min="6668" max="6668" width="1.7109375" style="395" customWidth="1"/>
    <col min="6669" max="6670" width="9.28515625" style="395" customWidth="1"/>
    <col min="6671" max="6902" width="9.140625" style="395"/>
    <col min="6903" max="6903" width="8" style="395" customWidth="1"/>
    <col min="6904" max="6911" width="8.28515625" style="395" customWidth="1"/>
    <col min="6912" max="6912" width="1.7109375" style="395" customWidth="1"/>
    <col min="6913" max="6914" width="9.28515625" style="395" customWidth="1"/>
    <col min="6915" max="6915" width="2.42578125" style="395" customWidth="1"/>
    <col min="6916" max="6923" width="8.28515625" style="395" customWidth="1"/>
    <col min="6924" max="6924" width="1.7109375" style="395" customWidth="1"/>
    <col min="6925" max="6926" width="9.28515625" style="395" customWidth="1"/>
    <col min="6927" max="7158" width="9.140625" style="395"/>
    <col min="7159" max="7159" width="8" style="395" customWidth="1"/>
    <col min="7160" max="7167" width="8.28515625" style="395" customWidth="1"/>
    <col min="7168" max="7168" width="1.7109375" style="395" customWidth="1"/>
    <col min="7169" max="7170" width="9.28515625" style="395" customWidth="1"/>
    <col min="7171" max="7171" width="2.42578125" style="395" customWidth="1"/>
    <col min="7172" max="7179" width="8.28515625" style="395" customWidth="1"/>
    <col min="7180" max="7180" width="1.7109375" style="395" customWidth="1"/>
    <col min="7181" max="7182" width="9.28515625" style="395" customWidth="1"/>
    <col min="7183" max="7414" width="9.140625" style="395"/>
    <col min="7415" max="7415" width="8" style="395" customWidth="1"/>
    <col min="7416" max="7423" width="8.28515625" style="395" customWidth="1"/>
    <col min="7424" max="7424" width="1.7109375" style="395" customWidth="1"/>
    <col min="7425" max="7426" width="9.28515625" style="395" customWidth="1"/>
    <col min="7427" max="7427" width="2.42578125" style="395" customWidth="1"/>
    <col min="7428" max="7435" width="8.28515625" style="395" customWidth="1"/>
    <col min="7436" max="7436" width="1.7109375" style="395" customWidth="1"/>
    <col min="7437" max="7438" width="9.28515625" style="395" customWidth="1"/>
    <col min="7439" max="7670" width="9.140625" style="395"/>
    <col min="7671" max="7671" width="8" style="395" customWidth="1"/>
    <col min="7672" max="7679" width="8.28515625" style="395" customWidth="1"/>
    <col min="7680" max="7680" width="1.7109375" style="395" customWidth="1"/>
    <col min="7681" max="7682" width="9.28515625" style="395" customWidth="1"/>
    <col min="7683" max="7683" width="2.42578125" style="395" customWidth="1"/>
    <col min="7684" max="7691" width="8.28515625" style="395" customWidth="1"/>
    <col min="7692" max="7692" width="1.7109375" style="395" customWidth="1"/>
    <col min="7693" max="7694" width="9.28515625" style="395" customWidth="1"/>
    <col min="7695" max="7926" width="9.140625" style="395"/>
    <col min="7927" max="7927" width="8" style="395" customWidth="1"/>
    <col min="7928" max="7935" width="8.28515625" style="395" customWidth="1"/>
    <col min="7936" max="7936" width="1.7109375" style="395" customWidth="1"/>
    <col min="7937" max="7938" width="9.28515625" style="395" customWidth="1"/>
    <col min="7939" max="7939" width="2.42578125" style="395" customWidth="1"/>
    <col min="7940" max="7947" width="8.28515625" style="395" customWidth="1"/>
    <col min="7948" max="7948" width="1.7109375" style="395" customWidth="1"/>
    <col min="7949" max="7950" width="9.28515625" style="395" customWidth="1"/>
    <col min="7951" max="8182" width="9.140625" style="395"/>
    <col min="8183" max="8183" width="8" style="395" customWidth="1"/>
    <col min="8184" max="8191" width="8.28515625" style="395" customWidth="1"/>
    <col min="8192" max="8192" width="1.7109375" style="395" customWidth="1"/>
    <col min="8193" max="8194" width="9.28515625" style="395" customWidth="1"/>
    <col min="8195" max="8195" width="2.42578125" style="395" customWidth="1"/>
    <col min="8196" max="8203" width="8.28515625" style="395" customWidth="1"/>
    <col min="8204" max="8204" width="1.7109375" style="395" customWidth="1"/>
    <col min="8205" max="8206" width="9.28515625" style="395" customWidth="1"/>
    <col min="8207" max="8438" width="9.140625" style="395"/>
    <col min="8439" max="8439" width="8" style="395" customWidth="1"/>
    <col min="8440" max="8447" width="8.28515625" style="395" customWidth="1"/>
    <col min="8448" max="8448" width="1.7109375" style="395" customWidth="1"/>
    <col min="8449" max="8450" width="9.28515625" style="395" customWidth="1"/>
    <col min="8451" max="8451" width="2.42578125" style="395" customWidth="1"/>
    <col min="8452" max="8459" width="8.28515625" style="395" customWidth="1"/>
    <col min="8460" max="8460" width="1.7109375" style="395" customWidth="1"/>
    <col min="8461" max="8462" width="9.28515625" style="395" customWidth="1"/>
    <col min="8463" max="8694" width="9.140625" style="395"/>
    <col min="8695" max="8695" width="8" style="395" customWidth="1"/>
    <col min="8696" max="8703" width="8.28515625" style="395" customWidth="1"/>
    <col min="8704" max="8704" width="1.7109375" style="395" customWidth="1"/>
    <col min="8705" max="8706" width="9.28515625" style="395" customWidth="1"/>
    <col min="8707" max="8707" width="2.42578125" style="395" customWidth="1"/>
    <col min="8708" max="8715" width="8.28515625" style="395" customWidth="1"/>
    <col min="8716" max="8716" width="1.7109375" style="395" customWidth="1"/>
    <col min="8717" max="8718" width="9.28515625" style="395" customWidth="1"/>
    <col min="8719" max="8950" width="9.140625" style="395"/>
    <col min="8951" max="8951" width="8" style="395" customWidth="1"/>
    <col min="8952" max="8959" width="8.28515625" style="395" customWidth="1"/>
    <col min="8960" max="8960" width="1.7109375" style="395" customWidth="1"/>
    <col min="8961" max="8962" width="9.28515625" style="395" customWidth="1"/>
    <col min="8963" max="8963" width="2.42578125" style="395" customWidth="1"/>
    <col min="8964" max="8971" width="8.28515625" style="395" customWidth="1"/>
    <col min="8972" max="8972" width="1.7109375" style="395" customWidth="1"/>
    <col min="8973" max="8974" width="9.28515625" style="395" customWidth="1"/>
    <col min="8975" max="9206" width="9.140625" style="395"/>
    <col min="9207" max="9207" width="8" style="395" customWidth="1"/>
    <col min="9208" max="9215" width="8.28515625" style="395" customWidth="1"/>
    <col min="9216" max="9216" width="1.7109375" style="395" customWidth="1"/>
    <col min="9217" max="9218" width="9.28515625" style="395" customWidth="1"/>
    <col min="9219" max="9219" width="2.42578125" style="395" customWidth="1"/>
    <col min="9220" max="9227" width="8.28515625" style="395" customWidth="1"/>
    <col min="9228" max="9228" width="1.7109375" style="395" customWidth="1"/>
    <col min="9229" max="9230" width="9.28515625" style="395" customWidth="1"/>
    <col min="9231" max="9462" width="9.140625" style="395"/>
    <col min="9463" max="9463" width="8" style="395" customWidth="1"/>
    <col min="9464" max="9471" width="8.28515625" style="395" customWidth="1"/>
    <col min="9472" max="9472" width="1.7109375" style="395" customWidth="1"/>
    <col min="9473" max="9474" width="9.28515625" style="395" customWidth="1"/>
    <col min="9475" max="9475" width="2.42578125" style="395" customWidth="1"/>
    <col min="9476" max="9483" width="8.28515625" style="395" customWidth="1"/>
    <col min="9484" max="9484" width="1.7109375" style="395" customWidth="1"/>
    <col min="9485" max="9486" width="9.28515625" style="395" customWidth="1"/>
    <col min="9487" max="9718" width="9.140625" style="395"/>
    <col min="9719" max="9719" width="8" style="395" customWidth="1"/>
    <col min="9720" max="9727" width="8.28515625" style="395" customWidth="1"/>
    <col min="9728" max="9728" width="1.7109375" style="395" customWidth="1"/>
    <col min="9729" max="9730" width="9.28515625" style="395" customWidth="1"/>
    <col min="9731" max="9731" width="2.42578125" style="395" customWidth="1"/>
    <col min="9732" max="9739" width="8.28515625" style="395" customWidth="1"/>
    <col min="9740" max="9740" width="1.7109375" style="395" customWidth="1"/>
    <col min="9741" max="9742" width="9.28515625" style="395" customWidth="1"/>
    <col min="9743" max="9974" width="9.140625" style="395"/>
    <col min="9975" max="9975" width="8" style="395" customWidth="1"/>
    <col min="9976" max="9983" width="8.28515625" style="395" customWidth="1"/>
    <col min="9984" max="9984" width="1.7109375" style="395" customWidth="1"/>
    <col min="9985" max="9986" width="9.28515625" style="395" customWidth="1"/>
    <col min="9987" max="9987" width="2.42578125" style="395" customWidth="1"/>
    <col min="9988" max="9995" width="8.28515625" style="395" customWidth="1"/>
    <col min="9996" max="9996" width="1.7109375" style="395" customWidth="1"/>
    <col min="9997" max="9998" width="9.28515625" style="395" customWidth="1"/>
    <col min="9999" max="10230" width="9.140625" style="395"/>
    <col min="10231" max="10231" width="8" style="395" customWidth="1"/>
    <col min="10232" max="10239" width="8.28515625" style="395" customWidth="1"/>
    <col min="10240" max="10240" width="1.7109375" style="395" customWidth="1"/>
    <col min="10241" max="10242" width="9.28515625" style="395" customWidth="1"/>
    <col min="10243" max="10243" width="2.42578125" style="395" customWidth="1"/>
    <col min="10244" max="10251" width="8.28515625" style="395" customWidth="1"/>
    <col min="10252" max="10252" width="1.7109375" style="395" customWidth="1"/>
    <col min="10253" max="10254" width="9.28515625" style="395" customWidth="1"/>
    <col min="10255" max="10486" width="9.140625" style="395"/>
    <col min="10487" max="10487" width="8" style="395" customWidth="1"/>
    <col min="10488" max="10495" width="8.28515625" style="395" customWidth="1"/>
    <col min="10496" max="10496" width="1.7109375" style="395" customWidth="1"/>
    <col min="10497" max="10498" width="9.28515625" style="395" customWidth="1"/>
    <col min="10499" max="10499" width="2.42578125" style="395" customWidth="1"/>
    <col min="10500" max="10507" width="8.28515625" style="395" customWidth="1"/>
    <col min="10508" max="10508" width="1.7109375" style="395" customWidth="1"/>
    <col min="10509" max="10510" width="9.28515625" style="395" customWidth="1"/>
    <col min="10511" max="10742" width="9.140625" style="395"/>
    <col min="10743" max="10743" width="8" style="395" customWidth="1"/>
    <col min="10744" max="10751" width="8.28515625" style="395" customWidth="1"/>
    <col min="10752" max="10752" width="1.7109375" style="395" customWidth="1"/>
    <col min="10753" max="10754" width="9.28515625" style="395" customWidth="1"/>
    <col min="10755" max="10755" width="2.42578125" style="395" customWidth="1"/>
    <col min="10756" max="10763" width="8.28515625" style="395" customWidth="1"/>
    <col min="10764" max="10764" width="1.7109375" style="395" customWidth="1"/>
    <col min="10765" max="10766" width="9.28515625" style="395" customWidth="1"/>
    <col min="10767" max="10998" width="9.140625" style="395"/>
    <col min="10999" max="10999" width="8" style="395" customWidth="1"/>
    <col min="11000" max="11007" width="8.28515625" style="395" customWidth="1"/>
    <col min="11008" max="11008" width="1.7109375" style="395" customWidth="1"/>
    <col min="11009" max="11010" width="9.28515625" style="395" customWidth="1"/>
    <col min="11011" max="11011" width="2.42578125" style="395" customWidth="1"/>
    <col min="11012" max="11019" width="8.28515625" style="395" customWidth="1"/>
    <col min="11020" max="11020" width="1.7109375" style="395" customWidth="1"/>
    <col min="11021" max="11022" width="9.28515625" style="395" customWidth="1"/>
    <col min="11023" max="11254" width="9.140625" style="395"/>
    <col min="11255" max="11255" width="8" style="395" customWidth="1"/>
    <col min="11256" max="11263" width="8.28515625" style="395" customWidth="1"/>
    <col min="11264" max="11264" width="1.7109375" style="395" customWidth="1"/>
    <col min="11265" max="11266" width="9.28515625" style="395" customWidth="1"/>
    <col min="11267" max="11267" width="2.42578125" style="395" customWidth="1"/>
    <col min="11268" max="11275" width="8.28515625" style="395" customWidth="1"/>
    <col min="11276" max="11276" width="1.7109375" style="395" customWidth="1"/>
    <col min="11277" max="11278" width="9.28515625" style="395" customWidth="1"/>
    <col min="11279" max="11510" width="9.140625" style="395"/>
    <col min="11511" max="11511" width="8" style="395" customWidth="1"/>
    <col min="11512" max="11519" width="8.28515625" style="395" customWidth="1"/>
    <col min="11520" max="11520" width="1.7109375" style="395" customWidth="1"/>
    <col min="11521" max="11522" width="9.28515625" style="395" customWidth="1"/>
    <col min="11523" max="11523" width="2.42578125" style="395" customWidth="1"/>
    <col min="11524" max="11531" width="8.28515625" style="395" customWidth="1"/>
    <col min="11532" max="11532" width="1.7109375" style="395" customWidth="1"/>
    <col min="11533" max="11534" width="9.28515625" style="395" customWidth="1"/>
    <col min="11535" max="11766" width="9.140625" style="395"/>
    <col min="11767" max="11767" width="8" style="395" customWidth="1"/>
    <col min="11768" max="11775" width="8.28515625" style="395" customWidth="1"/>
    <col min="11776" max="11776" width="1.7109375" style="395" customWidth="1"/>
    <col min="11777" max="11778" width="9.28515625" style="395" customWidth="1"/>
    <col min="11779" max="11779" width="2.42578125" style="395" customWidth="1"/>
    <col min="11780" max="11787" width="8.28515625" style="395" customWidth="1"/>
    <col min="11788" max="11788" width="1.7109375" style="395" customWidth="1"/>
    <col min="11789" max="11790" width="9.28515625" style="395" customWidth="1"/>
    <col min="11791" max="12022" width="9.140625" style="395"/>
    <col min="12023" max="12023" width="8" style="395" customWidth="1"/>
    <col min="12024" max="12031" width="8.28515625" style="395" customWidth="1"/>
    <col min="12032" max="12032" width="1.7109375" style="395" customWidth="1"/>
    <col min="12033" max="12034" width="9.28515625" style="395" customWidth="1"/>
    <col min="12035" max="12035" width="2.42578125" style="395" customWidth="1"/>
    <col min="12036" max="12043" width="8.28515625" style="395" customWidth="1"/>
    <col min="12044" max="12044" width="1.7109375" style="395" customWidth="1"/>
    <col min="12045" max="12046" width="9.28515625" style="395" customWidth="1"/>
    <col min="12047" max="12278" width="9.140625" style="395"/>
    <col min="12279" max="12279" width="8" style="395" customWidth="1"/>
    <col min="12280" max="12287" width="8.28515625" style="395" customWidth="1"/>
    <col min="12288" max="12288" width="1.7109375" style="395" customWidth="1"/>
    <col min="12289" max="12290" width="9.28515625" style="395" customWidth="1"/>
    <col min="12291" max="12291" width="2.42578125" style="395" customWidth="1"/>
    <col min="12292" max="12299" width="8.28515625" style="395" customWidth="1"/>
    <col min="12300" max="12300" width="1.7109375" style="395" customWidth="1"/>
    <col min="12301" max="12302" width="9.28515625" style="395" customWidth="1"/>
    <col min="12303" max="12534" width="9.140625" style="395"/>
    <col min="12535" max="12535" width="8" style="395" customWidth="1"/>
    <col min="12536" max="12543" width="8.28515625" style="395" customWidth="1"/>
    <col min="12544" max="12544" width="1.7109375" style="395" customWidth="1"/>
    <col min="12545" max="12546" width="9.28515625" style="395" customWidth="1"/>
    <col min="12547" max="12547" width="2.42578125" style="395" customWidth="1"/>
    <col min="12548" max="12555" width="8.28515625" style="395" customWidth="1"/>
    <col min="12556" max="12556" width="1.7109375" style="395" customWidth="1"/>
    <col min="12557" max="12558" width="9.28515625" style="395" customWidth="1"/>
    <col min="12559" max="12790" width="9.140625" style="395"/>
    <col min="12791" max="12791" width="8" style="395" customWidth="1"/>
    <col min="12792" max="12799" width="8.28515625" style="395" customWidth="1"/>
    <col min="12800" max="12800" width="1.7109375" style="395" customWidth="1"/>
    <col min="12801" max="12802" width="9.28515625" style="395" customWidth="1"/>
    <col min="12803" max="12803" width="2.42578125" style="395" customWidth="1"/>
    <col min="12804" max="12811" width="8.28515625" style="395" customWidth="1"/>
    <col min="12812" max="12812" width="1.7109375" style="395" customWidth="1"/>
    <col min="12813" max="12814" width="9.28515625" style="395" customWidth="1"/>
    <col min="12815" max="13046" width="9.140625" style="395"/>
    <col min="13047" max="13047" width="8" style="395" customWidth="1"/>
    <col min="13048" max="13055" width="8.28515625" style="395" customWidth="1"/>
    <col min="13056" max="13056" width="1.7109375" style="395" customWidth="1"/>
    <col min="13057" max="13058" width="9.28515625" style="395" customWidth="1"/>
    <col min="13059" max="13059" width="2.42578125" style="395" customWidth="1"/>
    <col min="13060" max="13067" width="8.28515625" style="395" customWidth="1"/>
    <col min="13068" max="13068" width="1.7109375" style="395" customWidth="1"/>
    <col min="13069" max="13070" width="9.28515625" style="395" customWidth="1"/>
    <col min="13071" max="13302" width="9.140625" style="395"/>
    <col min="13303" max="13303" width="8" style="395" customWidth="1"/>
    <col min="13304" max="13311" width="8.28515625" style="395" customWidth="1"/>
    <col min="13312" max="13312" width="1.7109375" style="395" customWidth="1"/>
    <col min="13313" max="13314" width="9.28515625" style="395" customWidth="1"/>
    <col min="13315" max="13315" width="2.42578125" style="395" customWidth="1"/>
    <col min="13316" max="13323" width="8.28515625" style="395" customWidth="1"/>
    <col min="13324" max="13324" width="1.7109375" style="395" customWidth="1"/>
    <col min="13325" max="13326" width="9.28515625" style="395" customWidth="1"/>
    <col min="13327" max="13558" width="9.140625" style="395"/>
    <col min="13559" max="13559" width="8" style="395" customWidth="1"/>
    <col min="13560" max="13567" width="8.28515625" style="395" customWidth="1"/>
    <col min="13568" max="13568" width="1.7109375" style="395" customWidth="1"/>
    <col min="13569" max="13570" width="9.28515625" style="395" customWidth="1"/>
    <col min="13571" max="13571" width="2.42578125" style="395" customWidth="1"/>
    <col min="13572" max="13579" width="8.28515625" style="395" customWidth="1"/>
    <col min="13580" max="13580" width="1.7109375" style="395" customWidth="1"/>
    <col min="13581" max="13582" width="9.28515625" style="395" customWidth="1"/>
    <col min="13583" max="13814" width="9.140625" style="395"/>
    <col min="13815" max="13815" width="8" style="395" customWidth="1"/>
    <col min="13816" max="13823" width="8.28515625" style="395" customWidth="1"/>
    <col min="13824" max="13824" width="1.7109375" style="395" customWidth="1"/>
    <col min="13825" max="13826" width="9.28515625" style="395" customWidth="1"/>
    <col min="13827" max="13827" width="2.42578125" style="395" customWidth="1"/>
    <col min="13828" max="13835" width="8.28515625" style="395" customWidth="1"/>
    <col min="13836" max="13836" width="1.7109375" style="395" customWidth="1"/>
    <col min="13837" max="13838" width="9.28515625" style="395" customWidth="1"/>
    <col min="13839" max="14070" width="9.140625" style="395"/>
    <col min="14071" max="14071" width="8" style="395" customWidth="1"/>
    <col min="14072" max="14079" width="8.28515625" style="395" customWidth="1"/>
    <col min="14080" max="14080" width="1.7109375" style="395" customWidth="1"/>
    <col min="14081" max="14082" width="9.28515625" style="395" customWidth="1"/>
    <col min="14083" max="14083" width="2.42578125" style="395" customWidth="1"/>
    <col min="14084" max="14091" width="8.28515625" style="395" customWidth="1"/>
    <col min="14092" max="14092" width="1.7109375" style="395" customWidth="1"/>
    <col min="14093" max="14094" width="9.28515625" style="395" customWidth="1"/>
    <col min="14095" max="14326" width="9.140625" style="395"/>
    <col min="14327" max="14327" width="8" style="395" customWidth="1"/>
    <col min="14328" max="14335" width="8.28515625" style="395" customWidth="1"/>
    <col min="14336" max="14336" width="1.7109375" style="395" customWidth="1"/>
    <col min="14337" max="14338" width="9.28515625" style="395" customWidth="1"/>
    <col min="14339" max="14339" width="2.42578125" style="395" customWidth="1"/>
    <col min="14340" max="14347" width="8.28515625" style="395" customWidth="1"/>
    <col min="14348" max="14348" width="1.7109375" style="395" customWidth="1"/>
    <col min="14349" max="14350" width="9.28515625" style="395" customWidth="1"/>
    <col min="14351" max="14582" width="9.140625" style="395"/>
    <col min="14583" max="14583" width="8" style="395" customWidth="1"/>
    <col min="14584" max="14591" width="8.28515625" style="395" customWidth="1"/>
    <col min="14592" max="14592" width="1.7109375" style="395" customWidth="1"/>
    <col min="14593" max="14594" width="9.28515625" style="395" customWidth="1"/>
    <col min="14595" max="14595" width="2.42578125" style="395" customWidth="1"/>
    <col min="14596" max="14603" width="8.28515625" style="395" customWidth="1"/>
    <col min="14604" max="14604" width="1.7109375" style="395" customWidth="1"/>
    <col min="14605" max="14606" width="9.28515625" style="395" customWidth="1"/>
    <col min="14607" max="14838" width="9.140625" style="395"/>
    <col min="14839" max="14839" width="8" style="395" customWidth="1"/>
    <col min="14840" max="14847" width="8.28515625" style="395" customWidth="1"/>
    <col min="14848" max="14848" width="1.7109375" style="395" customWidth="1"/>
    <col min="14849" max="14850" width="9.28515625" style="395" customWidth="1"/>
    <col min="14851" max="14851" width="2.42578125" style="395" customWidth="1"/>
    <col min="14852" max="14859" width="8.28515625" style="395" customWidth="1"/>
    <col min="14860" max="14860" width="1.7109375" style="395" customWidth="1"/>
    <col min="14861" max="14862" width="9.28515625" style="395" customWidth="1"/>
    <col min="14863" max="15094" width="9.140625" style="395"/>
    <col min="15095" max="15095" width="8" style="395" customWidth="1"/>
    <col min="15096" max="15103" width="8.28515625" style="395" customWidth="1"/>
    <col min="15104" max="15104" width="1.7109375" style="395" customWidth="1"/>
    <col min="15105" max="15106" width="9.28515625" style="395" customWidth="1"/>
    <col min="15107" max="15107" width="2.42578125" style="395" customWidth="1"/>
    <col min="15108" max="15115" width="8.28515625" style="395" customWidth="1"/>
    <col min="15116" max="15116" width="1.7109375" style="395" customWidth="1"/>
    <col min="15117" max="15118" width="9.28515625" style="395" customWidth="1"/>
    <col min="15119" max="15350" width="9.140625" style="395"/>
    <col min="15351" max="15351" width="8" style="395" customWidth="1"/>
    <col min="15352" max="15359" width="8.28515625" style="395" customWidth="1"/>
    <col min="15360" max="15360" width="1.7109375" style="395" customWidth="1"/>
    <col min="15361" max="15362" width="9.28515625" style="395" customWidth="1"/>
    <col min="15363" max="15363" width="2.42578125" style="395" customWidth="1"/>
    <col min="15364" max="15371" width="8.28515625" style="395" customWidth="1"/>
    <col min="15372" max="15372" width="1.7109375" style="395" customWidth="1"/>
    <col min="15373" max="15374" width="9.28515625" style="395" customWidth="1"/>
    <col min="15375" max="15606" width="9.140625" style="395"/>
    <col min="15607" max="15607" width="8" style="395" customWidth="1"/>
    <col min="15608" max="15615" width="8.28515625" style="395" customWidth="1"/>
    <col min="15616" max="15616" width="1.7109375" style="395" customWidth="1"/>
    <col min="15617" max="15618" width="9.28515625" style="395" customWidth="1"/>
    <col min="15619" max="15619" width="2.42578125" style="395" customWidth="1"/>
    <col min="15620" max="15627" width="8.28515625" style="395" customWidth="1"/>
    <col min="15628" max="15628" width="1.7109375" style="395" customWidth="1"/>
    <col min="15629" max="15630" width="9.28515625" style="395" customWidth="1"/>
    <col min="15631" max="15862" width="9.140625" style="395"/>
    <col min="15863" max="15863" width="8" style="395" customWidth="1"/>
    <col min="15864" max="15871" width="8.28515625" style="395" customWidth="1"/>
    <col min="15872" max="15872" width="1.7109375" style="395" customWidth="1"/>
    <col min="15873" max="15874" width="9.28515625" style="395" customWidth="1"/>
    <col min="15875" max="15875" width="2.42578125" style="395" customWidth="1"/>
    <col min="15876" max="15883" width="8.28515625" style="395" customWidth="1"/>
    <col min="15884" max="15884" width="1.7109375" style="395" customWidth="1"/>
    <col min="15885" max="15886" width="9.28515625" style="395" customWidth="1"/>
    <col min="15887" max="16118" width="9.140625" style="395"/>
    <col min="16119" max="16119" width="8" style="395" customWidth="1"/>
    <col min="16120" max="16127" width="8.28515625" style="395" customWidth="1"/>
    <col min="16128" max="16128" width="1.7109375" style="395" customWidth="1"/>
    <col min="16129" max="16130" width="9.28515625" style="395" customWidth="1"/>
    <col min="16131" max="16131" width="2.42578125" style="395" customWidth="1"/>
    <col min="16132" max="16139" width="8.28515625" style="395" customWidth="1"/>
    <col min="16140" max="16140" width="1.7109375" style="395" customWidth="1"/>
    <col min="16141" max="16142" width="9.28515625" style="395" customWidth="1"/>
    <col min="16143" max="16384" width="9.140625" style="395"/>
  </cols>
  <sheetData>
    <row r="1" spans="1:21" x14ac:dyDescent="0.2">
      <c r="B1" s="877" t="s">
        <v>263</v>
      </c>
      <c r="C1" s="877"/>
      <c r="D1" s="877"/>
      <c r="E1" s="877"/>
      <c r="F1" s="877"/>
      <c r="G1" s="877"/>
      <c r="H1" s="877"/>
      <c r="I1" s="877"/>
      <c r="J1" s="877"/>
      <c r="K1" s="877"/>
      <c r="L1" s="877"/>
      <c r="M1" s="877"/>
      <c r="N1" s="877"/>
    </row>
    <row r="2" spans="1:21" x14ac:dyDescent="0.2">
      <c r="B2" s="870" t="s">
        <v>1</v>
      </c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</row>
    <row r="3" spans="1:21" x14ac:dyDescent="0.2">
      <c r="B3" s="878" t="s">
        <v>109</v>
      </c>
      <c r="C3" s="878"/>
      <c r="D3" s="878"/>
      <c r="E3" s="878"/>
      <c r="F3" s="878"/>
      <c r="G3" s="878"/>
      <c r="H3" s="878"/>
      <c r="I3" s="878"/>
      <c r="J3" s="878"/>
      <c r="K3" s="878"/>
      <c r="L3" s="878"/>
      <c r="M3" s="878"/>
      <c r="N3" s="878"/>
    </row>
    <row r="4" spans="1:21" x14ac:dyDescent="0.2">
      <c r="B4" s="879" t="s">
        <v>2</v>
      </c>
      <c r="C4" s="879"/>
      <c r="D4" s="879"/>
      <c r="E4" s="879"/>
      <c r="F4" s="879"/>
      <c r="G4" s="879"/>
      <c r="H4" s="879"/>
      <c r="I4" s="879"/>
      <c r="J4" s="879"/>
      <c r="K4" s="879"/>
      <c r="L4" s="879"/>
      <c r="M4" s="879"/>
      <c r="N4" s="879"/>
      <c r="O4" s="396"/>
      <c r="P4" s="396"/>
      <c r="Q4" s="396"/>
      <c r="R4" s="396"/>
      <c r="S4" s="396"/>
      <c r="T4" s="396"/>
      <c r="U4" s="396"/>
    </row>
    <row r="5" spans="1:21" x14ac:dyDescent="0.2">
      <c r="B5" s="879" t="s">
        <v>3</v>
      </c>
      <c r="C5" s="879"/>
      <c r="D5" s="879"/>
      <c r="E5" s="879"/>
      <c r="F5" s="879"/>
      <c r="G5" s="879"/>
      <c r="H5" s="879"/>
      <c r="I5" s="879"/>
      <c r="J5" s="879"/>
      <c r="K5" s="879"/>
      <c r="L5" s="879"/>
      <c r="M5" s="879"/>
      <c r="N5" s="879"/>
      <c r="O5" s="396"/>
      <c r="P5" s="396"/>
      <c r="Q5" s="396"/>
      <c r="R5" s="396"/>
      <c r="S5" s="396"/>
      <c r="T5" s="396"/>
      <c r="U5" s="396"/>
    </row>
    <row r="6" spans="1:21" x14ac:dyDescent="0.2"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</row>
    <row r="7" spans="1:21" x14ac:dyDescent="0.2">
      <c r="B7" s="878" t="s">
        <v>118</v>
      </c>
      <c r="C7" s="878"/>
      <c r="D7" s="878"/>
      <c r="E7" s="878"/>
      <c r="F7" s="878"/>
      <c r="G7" s="878"/>
      <c r="H7" s="878"/>
      <c r="I7" s="878"/>
      <c r="J7" s="878"/>
      <c r="K7" s="878"/>
      <c r="L7" s="878"/>
      <c r="M7" s="878"/>
      <c r="N7" s="878"/>
    </row>
    <row r="8" spans="1:21" ht="18" customHeight="1" x14ac:dyDescent="0.2">
      <c r="A8" s="398"/>
      <c r="B8" s="872" t="s">
        <v>111</v>
      </c>
      <c r="C8" s="872"/>
      <c r="D8" s="872"/>
      <c r="E8" s="872"/>
      <c r="F8" s="872"/>
      <c r="G8" s="872"/>
      <c r="H8" s="872"/>
      <c r="I8" s="872"/>
      <c r="J8" s="872"/>
      <c r="K8" s="872"/>
      <c r="L8" s="872"/>
      <c r="M8" s="872"/>
      <c r="N8" s="872"/>
    </row>
    <row r="9" spans="1:21" s="399" customFormat="1" ht="28.9" customHeight="1" x14ac:dyDescent="0.2">
      <c r="A9" s="876" t="s">
        <v>17</v>
      </c>
      <c r="B9" s="873" t="s">
        <v>94</v>
      </c>
      <c r="C9" s="874"/>
      <c r="D9" s="874"/>
      <c r="E9" s="874"/>
      <c r="F9" s="874"/>
      <c r="G9" s="351" t="s">
        <v>95</v>
      </c>
      <c r="H9" s="875" t="s">
        <v>247</v>
      </c>
      <c r="I9" s="875"/>
      <c r="J9" s="875"/>
      <c r="K9" s="875"/>
      <c r="L9" s="350"/>
      <c r="M9" s="351" t="s">
        <v>96</v>
      </c>
      <c r="N9" s="352" t="s">
        <v>248</v>
      </c>
    </row>
    <row r="10" spans="1:21" x14ac:dyDescent="0.2">
      <c r="A10" s="876"/>
      <c r="B10" s="400">
        <v>2009</v>
      </c>
      <c r="C10" s="354">
        <f>B10+1</f>
        <v>2010</v>
      </c>
      <c r="D10" s="354">
        <f>C10+1</f>
        <v>2011</v>
      </c>
      <c r="E10" s="354">
        <f>D10+1</f>
        <v>2012</v>
      </c>
      <c r="F10" s="354">
        <f>E10+1</f>
        <v>2013</v>
      </c>
      <c r="G10" s="354">
        <f>F10</f>
        <v>2013</v>
      </c>
      <c r="H10" s="355" t="str">
        <f>RIGHT(B10,2)&amp;"-"&amp;RIGHT(C10,2)</f>
        <v>09-10</v>
      </c>
      <c r="I10" s="355" t="str">
        <f>RIGHT(C10,2)&amp;"-"&amp;RIGHT(D10,2)</f>
        <v>10-11</v>
      </c>
      <c r="J10" s="355" t="str">
        <f>RIGHT(D10,2)&amp;"-"&amp;RIGHT(E10,2)</f>
        <v>11-12</v>
      </c>
      <c r="K10" s="355" t="str">
        <f>RIGHT(E10,2)&amp;"-"&amp;RIGHT(F10,2)</f>
        <v>12-13</v>
      </c>
      <c r="L10" s="356"/>
      <c r="M10" s="356" t="str">
        <f>RIGHT(B10,2)&amp;"-"&amp;RIGHT(F10,2)</f>
        <v>09-13</v>
      </c>
      <c r="N10" s="357" t="str">
        <f>M10</f>
        <v>09-13</v>
      </c>
    </row>
    <row r="11" spans="1:21" s="407" customFormat="1" x14ac:dyDescent="0.2">
      <c r="A11" s="401" t="s">
        <v>253</v>
      </c>
      <c r="B11" s="402">
        <v>0.73785065178371145</v>
      </c>
      <c r="C11" s="403">
        <v>0.89226804735620013</v>
      </c>
      <c r="D11" s="404">
        <v>1.023185513457338</v>
      </c>
      <c r="E11" s="404">
        <v>0.91968145442211346</v>
      </c>
      <c r="F11" s="404">
        <v>0.97677925597686532</v>
      </c>
      <c r="G11" s="405">
        <v>669</v>
      </c>
      <c r="H11" s="404">
        <f t="shared" ref="H11:K17" si="0">C11/B11-1</f>
        <v>0.20928001513476135</v>
      </c>
      <c r="I11" s="404">
        <f t="shared" si="0"/>
        <v>0.14672436885871654</v>
      </c>
      <c r="J11" s="404">
        <f t="shared" si="0"/>
        <v>-0.10115864393494478</v>
      </c>
      <c r="K11" s="404">
        <f t="shared" si="0"/>
        <v>6.208432417573273E-2</v>
      </c>
      <c r="L11" s="404"/>
      <c r="M11" s="404">
        <f>F11/B11-1</f>
        <v>0.32381702667817369</v>
      </c>
      <c r="N11" s="406">
        <f>((F11/B11)^(1/3))-1</f>
        <v>9.8017649148507635E-2</v>
      </c>
    </row>
    <row r="12" spans="1:21" s="407" customFormat="1" x14ac:dyDescent="0.2">
      <c r="A12" s="401" t="s">
        <v>254</v>
      </c>
      <c r="B12" s="402">
        <v>0.81050545180120914</v>
      </c>
      <c r="C12" s="403">
        <v>0.91603467417080975</v>
      </c>
      <c r="D12" s="404">
        <v>0.92705385232775006</v>
      </c>
      <c r="E12" s="404">
        <v>0.89867427799761823</v>
      </c>
      <c r="F12" s="404">
        <v>0.9577295283070244</v>
      </c>
      <c r="G12" s="405">
        <v>2370</v>
      </c>
      <c r="H12" s="404">
        <f t="shared" si="0"/>
        <v>0.13020174279528907</v>
      </c>
      <c r="I12" s="404">
        <f t="shared" si="0"/>
        <v>1.2029215124323533E-2</v>
      </c>
      <c r="J12" s="404">
        <f t="shared" si="0"/>
        <v>-3.0612649156112393E-2</v>
      </c>
      <c r="K12" s="404">
        <f t="shared" si="0"/>
        <v>6.5713742737791625E-2</v>
      </c>
      <c r="L12" s="404"/>
      <c r="M12" s="404">
        <f>F12/B12-1</f>
        <v>0.18164477015994773</v>
      </c>
      <c r="N12" s="406">
        <f>((F12/B12)^(1/3))-1</f>
        <v>5.7212555984809343E-2</v>
      </c>
    </row>
    <row r="13" spans="1:21" s="407" customFormat="1" x14ac:dyDescent="0.2">
      <c r="A13" s="401" t="s">
        <v>26</v>
      </c>
      <c r="B13" s="402">
        <v>0.87492865196912895</v>
      </c>
      <c r="C13" s="403">
        <v>0.90265161417924</v>
      </c>
      <c r="D13" s="404">
        <v>0.90530277050585906</v>
      </c>
      <c r="E13" s="404">
        <v>0.93349607398446288</v>
      </c>
      <c r="F13" s="404">
        <v>0.93043381439672135</v>
      </c>
      <c r="G13" s="405">
        <v>3024</v>
      </c>
      <c r="H13" s="404">
        <f t="shared" si="0"/>
        <v>3.1685969076126641E-2</v>
      </c>
      <c r="I13" s="404">
        <f t="shared" si="0"/>
        <v>2.9370759271611924E-3</v>
      </c>
      <c r="J13" s="404">
        <f t="shared" si="0"/>
        <v>3.1142402737650121E-2</v>
      </c>
      <c r="K13" s="404">
        <f t="shared" si="0"/>
        <v>-3.2804204249845537E-3</v>
      </c>
      <c r="L13" s="404"/>
      <c r="M13" s="404">
        <f t="shared" ref="M13:M17" si="1">F13/B13-1</f>
        <v>6.3439644252901717E-2</v>
      </c>
      <c r="N13" s="406">
        <f t="shared" ref="N13:N17" si="2">((F13/B13)^(1/3))-1</f>
        <v>2.0714494985490273E-2</v>
      </c>
    </row>
    <row r="14" spans="1:21" s="407" customFormat="1" x14ac:dyDescent="0.2">
      <c r="A14" s="401" t="s">
        <v>27</v>
      </c>
      <c r="B14" s="402">
        <v>0.86542039718948238</v>
      </c>
      <c r="C14" s="403">
        <v>0.86633966430394893</v>
      </c>
      <c r="D14" s="404">
        <v>0.93032060418690377</v>
      </c>
      <c r="E14" s="404">
        <v>0.88317285852324445</v>
      </c>
      <c r="F14" s="404">
        <v>0.88275794821522802</v>
      </c>
      <c r="G14" s="405">
        <v>2700</v>
      </c>
      <c r="H14" s="404">
        <f t="shared" si="0"/>
        <v>1.0622203006214193E-3</v>
      </c>
      <c r="I14" s="404">
        <f t="shared" si="0"/>
        <v>7.3852026542452709E-2</v>
      </c>
      <c r="J14" s="404">
        <f t="shared" si="0"/>
        <v>-5.0679029843551882E-2</v>
      </c>
      <c r="K14" s="404">
        <f t="shared" si="0"/>
        <v>-4.6979513015177332E-4</v>
      </c>
      <c r="L14" s="404"/>
      <c r="M14" s="404">
        <f t="shared" si="1"/>
        <v>2.0033675057868461E-2</v>
      </c>
      <c r="N14" s="406">
        <f t="shared" si="2"/>
        <v>6.633787241471456E-3</v>
      </c>
    </row>
    <row r="15" spans="1:21" s="407" customFormat="1" x14ac:dyDescent="0.2">
      <c r="A15" s="401" t="s">
        <v>28</v>
      </c>
      <c r="B15" s="402">
        <v>0.9411659546351856</v>
      </c>
      <c r="C15" s="403">
        <v>0.98392487087720382</v>
      </c>
      <c r="D15" s="404">
        <v>0.96814454504289016</v>
      </c>
      <c r="E15" s="404">
        <v>0.96618836432470301</v>
      </c>
      <c r="F15" s="404">
        <v>0.99063779469060287</v>
      </c>
      <c r="G15" s="405">
        <v>2571</v>
      </c>
      <c r="H15" s="404">
        <f t="shared" si="0"/>
        <v>4.5431856126364467E-2</v>
      </c>
      <c r="I15" s="404">
        <f t="shared" si="0"/>
        <v>-1.6038141022134078E-2</v>
      </c>
      <c r="J15" s="404">
        <f t="shared" si="0"/>
        <v>-2.0205461345655928E-3</v>
      </c>
      <c r="K15" s="404">
        <f t="shared" si="0"/>
        <v>2.530503498972303E-2</v>
      </c>
      <c r="L15" s="404"/>
      <c r="M15" s="404">
        <f t="shared" si="1"/>
        <v>5.2564417371635086E-2</v>
      </c>
      <c r="N15" s="406">
        <f t="shared" si="2"/>
        <v>1.7223133139810054E-2</v>
      </c>
    </row>
    <row r="16" spans="1:21" s="407" customFormat="1" x14ac:dyDescent="0.2">
      <c r="A16" s="408" t="s">
        <v>112</v>
      </c>
      <c r="B16" s="409">
        <v>1.0666296240254554</v>
      </c>
      <c r="C16" s="410">
        <v>1.0379322354369609</v>
      </c>
      <c r="D16" s="411">
        <v>1.0093543728485823</v>
      </c>
      <c r="E16" s="411">
        <v>0.97397915010854275</v>
      </c>
      <c r="F16" s="411">
        <v>0.98341083341580371</v>
      </c>
      <c r="G16" s="412">
        <v>3301</v>
      </c>
      <c r="H16" s="411">
        <f t="shared" si="0"/>
        <v>-2.6904736135295648E-2</v>
      </c>
      <c r="I16" s="411">
        <f t="shared" si="0"/>
        <v>-2.7533457014510709E-2</v>
      </c>
      <c r="J16" s="411">
        <f t="shared" si="0"/>
        <v>-3.5047376512774453E-2</v>
      </c>
      <c r="K16" s="411">
        <f t="shared" si="0"/>
        <v>9.6836603804197896E-3</v>
      </c>
      <c r="L16" s="411"/>
      <c r="M16" s="411">
        <f t="shared" si="1"/>
        <v>-7.8020325645545396E-2</v>
      </c>
      <c r="N16" s="413">
        <f t="shared" si="2"/>
        <v>-2.6714061549008128E-2</v>
      </c>
    </row>
    <row r="17" spans="1:14" ht="13.5" thickBot="1" x14ac:dyDescent="0.25">
      <c r="A17" s="414" t="s">
        <v>99</v>
      </c>
      <c r="B17" s="415">
        <v>0.89696249265516981</v>
      </c>
      <c r="C17" s="416">
        <v>0.93939335998987294</v>
      </c>
      <c r="D17" s="417">
        <v>0.94970858660998136</v>
      </c>
      <c r="E17" s="417">
        <v>0.9335434627886402</v>
      </c>
      <c r="F17" s="417">
        <v>0.94888343922789453</v>
      </c>
      <c r="G17" s="418">
        <f>SUM(G11:G16)</f>
        <v>14635</v>
      </c>
      <c r="H17" s="417">
        <f t="shared" si="0"/>
        <v>4.7305063123765922E-2</v>
      </c>
      <c r="I17" s="417">
        <f t="shared" si="0"/>
        <v>1.0980731884478789E-2</v>
      </c>
      <c r="J17" s="417">
        <f t="shared" si="0"/>
        <v>-1.7021141062905532E-2</v>
      </c>
      <c r="K17" s="417">
        <f t="shared" si="0"/>
        <v>1.6431989565254268E-2</v>
      </c>
      <c r="L17" s="417"/>
      <c r="M17" s="417">
        <f t="shared" si="1"/>
        <v>5.7885304009791305E-2</v>
      </c>
      <c r="N17" s="419">
        <f t="shared" si="2"/>
        <v>1.8934329783997894E-2</v>
      </c>
    </row>
    <row r="18" spans="1:14" ht="13.5" thickTop="1" x14ac:dyDescent="0.2">
      <c r="A18" s="401"/>
      <c r="B18" s="420"/>
      <c r="C18" s="421"/>
      <c r="D18" s="421"/>
      <c r="E18" s="421"/>
      <c r="F18" s="421"/>
      <c r="G18" s="421"/>
      <c r="H18" s="421"/>
      <c r="I18" s="421"/>
      <c r="J18" s="421"/>
      <c r="K18" s="421"/>
      <c r="L18" s="421"/>
      <c r="M18" s="421"/>
      <c r="N18" s="421"/>
    </row>
    <row r="19" spans="1:14" ht="12.75" customHeight="1" x14ac:dyDescent="0.2">
      <c r="A19" s="401"/>
      <c r="B19" s="872" t="s">
        <v>113</v>
      </c>
      <c r="C19" s="872"/>
      <c r="D19" s="872"/>
      <c r="E19" s="872"/>
      <c r="F19" s="872"/>
      <c r="G19" s="872"/>
      <c r="H19" s="872"/>
      <c r="I19" s="872"/>
      <c r="J19" s="872"/>
      <c r="K19" s="872"/>
      <c r="L19" s="872"/>
      <c r="M19" s="872"/>
      <c r="N19" s="872"/>
    </row>
    <row r="20" spans="1:14" s="422" customFormat="1" ht="28.9" customHeight="1" x14ac:dyDescent="0.2">
      <c r="A20" s="876" t="s">
        <v>17</v>
      </c>
      <c r="B20" s="873" t="s">
        <v>94</v>
      </c>
      <c r="C20" s="874"/>
      <c r="D20" s="874"/>
      <c r="E20" s="874"/>
      <c r="F20" s="874"/>
      <c r="G20" s="351" t="s">
        <v>101</v>
      </c>
      <c r="H20" s="875" t="s">
        <v>247</v>
      </c>
      <c r="I20" s="875"/>
      <c r="J20" s="875"/>
      <c r="K20" s="875"/>
      <c r="L20" s="350"/>
      <c r="M20" s="351" t="s">
        <v>96</v>
      </c>
      <c r="N20" s="352" t="s">
        <v>248</v>
      </c>
    </row>
    <row r="21" spans="1:14" x14ac:dyDescent="0.2">
      <c r="A21" s="876"/>
      <c r="B21" s="400">
        <f>B10</f>
        <v>2009</v>
      </c>
      <c r="C21" s="354">
        <f>B21+1</f>
        <v>2010</v>
      </c>
      <c r="D21" s="354">
        <f>C21+1</f>
        <v>2011</v>
      </c>
      <c r="E21" s="354">
        <f>D21+1</f>
        <v>2012</v>
      </c>
      <c r="F21" s="354">
        <f>E21+1</f>
        <v>2013</v>
      </c>
      <c r="G21" s="354">
        <f>F21</f>
        <v>2013</v>
      </c>
      <c r="H21" s="355" t="str">
        <f>H10</f>
        <v>09-10</v>
      </c>
      <c r="I21" s="355" t="str">
        <f>I10</f>
        <v>10-11</v>
      </c>
      <c r="J21" s="355" t="str">
        <f>J10</f>
        <v>11-12</v>
      </c>
      <c r="K21" s="355" t="str">
        <f>K10</f>
        <v>12-13</v>
      </c>
      <c r="L21" s="356"/>
      <c r="M21" s="356" t="str">
        <f>M10</f>
        <v>09-13</v>
      </c>
      <c r="N21" s="357" t="str">
        <f>N10</f>
        <v>09-13</v>
      </c>
    </row>
    <row r="22" spans="1:14" x14ac:dyDescent="0.2">
      <c r="A22" s="401" t="s">
        <v>253</v>
      </c>
      <c r="B22" s="402">
        <v>0.74131982048360856</v>
      </c>
      <c r="C22" s="403">
        <v>0.83074033923530366</v>
      </c>
      <c r="D22" s="404">
        <v>0.93749808105881283</v>
      </c>
      <c r="E22" s="404">
        <v>0.7693191116489333</v>
      </c>
      <c r="F22" s="404">
        <v>0.79738892260243432</v>
      </c>
      <c r="G22" s="423">
        <v>121.00786600000001</v>
      </c>
      <c r="H22" s="404">
        <f t="shared" ref="H22:K28" si="3">C22/B22-1</f>
        <v>0.12062340204712263</v>
      </c>
      <c r="I22" s="404">
        <f t="shared" si="3"/>
        <v>0.12850915837526289</v>
      </c>
      <c r="J22" s="404">
        <f t="shared" si="3"/>
        <v>-0.17939126789458359</v>
      </c>
      <c r="K22" s="404">
        <f t="shared" si="3"/>
        <v>3.648656393487637E-2</v>
      </c>
      <c r="L22" s="404"/>
      <c r="M22" s="404">
        <f>F22/B22-1</f>
        <v>7.5634160276799811E-2</v>
      </c>
      <c r="N22" s="406">
        <f t="shared" ref="N22:N28" si="4">((F22/B22)^(1/4))-1</f>
        <v>1.8394737721734167E-2</v>
      </c>
    </row>
    <row r="23" spans="1:14" x14ac:dyDescent="0.2">
      <c r="A23" s="401" t="s">
        <v>254</v>
      </c>
      <c r="B23" s="402">
        <v>0.77795086243545608</v>
      </c>
      <c r="C23" s="403">
        <v>0.82459957358211367</v>
      </c>
      <c r="D23" s="404">
        <v>0.80278617245540207</v>
      </c>
      <c r="E23" s="404">
        <v>0.80722019904917031</v>
      </c>
      <c r="F23" s="404">
        <v>0.79614604227493413</v>
      </c>
      <c r="G23" s="423">
        <v>568.17530599999998</v>
      </c>
      <c r="H23" s="404">
        <f t="shared" si="3"/>
        <v>5.9963570193391158E-2</v>
      </c>
      <c r="I23" s="404">
        <f t="shared" si="3"/>
        <v>-2.645332574203596E-2</v>
      </c>
      <c r="J23" s="404">
        <f t="shared" si="3"/>
        <v>5.523297169165664E-3</v>
      </c>
      <c r="K23" s="404">
        <f t="shared" si="3"/>
        <v>-1.3718879665400419E-2</v>
      </c>
      <c r="L23" s="404"/>
      <c r="M23" s="404">
        <f>F23/B23-1</f>
        <v>2.338859781261271E-2</v>
      </c>
      <c r="N23" s="406">
        <f t="shared" si="4"/>
        <v>5.7965543430635869E-3</v>
      </c>
    </row>
    <row r="24" spans="1:14" x14ac:dyDescent="0.2">
      <c r="A24" s="401" t="s">
        <v>26</v>
      </c>
      <c r="B24" s="402">
        <v>0.84854002398212258</v>
      </c>
      <c r="C24" s="403">
        <v>0.86345857155298622</v>
      </c>
      <c r="D24" s="404">
        <v>0.81540970133170465</v>
      </c>
      <c r="E24" s="404">
        <v>0.86336773321716331</v>
      </c>
      <c r="F24" s="404">
        <v>0.82852278075121988</v>
      </c>
      <c r="G24" s="423">
        <v>713.075783</v>
      </c>
      <c r="H24" s="404">
        <f t="shared" si="3"/>
        <v>1.7581430632879647E-2</v>
      </c>
      <c r="I24" s="404">
        <f t="shared" si="3"/>
        <v>-5.5646989681117587E-2</v>
      </c>
      <c r="J24" s="404">
        <f t="shared" si="3"/>
        <v>5.8814644720482034E-2</v>
      </c>
      <c r="K24" s="404">
        <f t="shared" si="3"/>
        <v>-4.0359340667157961E-2</v>
      </c>
      <c r="L24" s="404"/>
      <c r="M24" s="404">
        <f t="shared" ref="M24:M28" si="5">F24/B24-1</f>
        <v>-2.359021691983787E-2</v>
      </c>
      <c r="N24" s="406">
        <f t="shared" si="4"/>
        <v>-5.9504557352950682E-3</v>
      </c>
    </row>
    <row r="25" spans="1:14" x14ac:dyDescent="0.2">
      <c r="A25" s="401" t="s">
        <v>27</v>
      </c>
      <c r="B25" s="402">
        <v>0.8608409722572532</v>
      </c>
      <c r="C25" s="403">
        <v>0.86676195511968379</v>
      </c>
      <c r="D25" s="404">
        <v>0.91842765206671062</v>
      </c>
      <c r="E25" s="404">
        <v>0.83446551342948216</v>
      </c>
      <c r="F25" s="404">
        <v>0.80465701680923729</v>
      </c>
      <c r="G25" s="423">
        <v>582.61053700000002</v>
      </c>
      <c r="H25" s="404">
        <f t="shared" si="3"/>
        <v>6.8781378364286549E-3</v>
      </c>
      <c r="I25" s="404">
        <f t="shared" si="3"/>
        <v>5.9607711946577879E-2</v>
      </c>
      <c r="J25" s="404">
        <f t="shared" si="3"/>
        <v>-9.1419436738746862E-2</v>
      </c>
      <c r="K25" s="404">
        <f t="shared" si="3"/>
        <v>-3.5721663916029378E-2</v>
      </c>
      <c r="L25" s="404"/>
      <c r="M25" s="404">
        <f t="shared" si="5"/>
        <v>-6.5266358431677829E-2</v>
      </c>
      <c r="N25" s="406">
        <f t="shared" si="4"/>
        <v>-1.6731857622690915E-2</v>
      </c>
    </row>
    <row r="26" spans="1:14" x14ac:dyDescent="0.2">
      <c r="A26" s="401" t="s">
        <v>28</v>
      </c>
      <c r="B26" s="402">
        <v>0.97465794679399842</v>
      </c>
      <c r="C26" s="403">
        <v>1.0522336720039371</v>
      </c>
      <c r="D26" s="404">
        <v>1.0523071858250159</v>
      </c>
      <c r="E26" s="404">
        <v>0.99749205522007633</v>
      </c>
      <c r="F26" s="404">
        <v>0.96901078095211501</v>
      </c>
      <c r="G26" s="423">
        <v>708.493379</v>
      </c>
      <c r="H26" s="404">
        <f t="shared" si="3"/>
        <v>7.95927694070655E-2</v>
      </c>
      <c r="I26" s="404">
        <f t="shared" si="3"/>
        <v>6.9864539631092626E-5</v>
      </c>
      <c r="J26" s="404">
        <f t="shared" si="3"/>
        <v>-5.2090426962127179E-2</v>
      </c>
      <c r="K26" s="404">
        <f t="shared" si="3"/>
        <v>-2.8552883322642164E-2</v>
      </c>
      <c r="L26" s="404"/>
      <c r="M26" s="404">
        <f t="shared" si="5"/>
        <v>-5.7939976383089009E-3</v>
      </c>
      <c r="N26" s="406">
        <f t="shared" si="4"/>
        <v>-1.4516573150373802E-3</v>
      </c>
    </row>
    <row r="27" spans="1:14" x14ac:dyDescent="0.2">
      <c r="A27" s="408" t="s">
        <v>112</v>
      </c>
      <c r="B27" s="409">
        <v>1.0703546907366557</v>
      </c>
      <c r="C27" s="410">
        <v>1.1146608282553951</v>
      </c>
      <c r="D27" s="411">
        <v>0.97626749551332725</v>
      </c>
      <c r="E27" s="411">
        <v>0.97125353376223977</v>
      </c>
      <c r="F27" s="411">
        <v>0.97271428024000928</v>
      </c>
      <c r="G27" s="424">
        <v>1433.47542</v>
      </c>
      <c r="H27" s="411">
        <f t="shared" si="3"/>
        <v>4.1393883637064643E-2</v>
      </c>
      <c r="I27" s="411">
        <f t="shared" si="3"/>
        <v>-0.1241573483466476</v>
      </c>
      <c r="J27" s="411">
        <f t="shared" si="3"/>
        <v>-5.1358482937620131E-3</v>
      </c>
      <c r="K27" s="411">
        <f t="shared" si="3"/>
        <v>1.5039806054668592E-3</v>
      </c>
      <c r="L27" s="411"/>
      <c r="M27" s="411">
        <f t="shared" si="5"/>
        <v>-9.1222481053870874E-2</v>
      </c>
      <c r="N27" s="413">
        <f t="shared" si="4"/>
        <v>-2.3630074253978339E-2</v>
      </c>
    </row>
    <row r="28" spans="1:14" ht="13.5" thickBot="1" x14ac:dyDescent="0.25">
      <c r="A28" s="414" t="s">
        <v>99</v>
      </c>
      <c r="B28" s="415">
        <v>0.90177618455011532</v>
      </c>
      <c r="C28" s="416">
        <v>0.95981055919674607</v>
      </c>
      <c r="D28" s="417">
        <v>0.92054268364670033</v>
      </c>
      <c r="E28" s="417">
        <v>0.90519481934458279</v>
      </c>
      <c r="F28" s="417">
        <v>0.88732012442570629</v>
      </c>
      <c r="G28" s="425">
        <f>SUM(G22:G27)</f>
        <v>4126.838291</v>
      </c>
      <c r="H28" s="417">
        <f t="shared" si="3"/>
        <v>6.4355630189528057E-2</v>
      </c>
      <c r="I28" s="417">
        <f t="shared" si="3"/>
        <v>-4.0912110388646394E-2</v>
      </c>
      <c r="J28" s="417">
        <f t="shared" si="3"/>
        <v>-1.667262645694767E-2</v>
      </c>
      <c r="K28" s="417">
        <f t="shared" si="3"/>
        <v>-1.9746793217198189E-2</v>
      </c>
      <c r="L28" s="417"/>
      <c r="M28" s="417">
        <f t="shared" si="5"/>
        <v>-1.6030651920155736E-2</v>
      </c>
      <c r="N28" s="419">
        <f t="shared" si="4"/>
        <v>-4.0319828269019808E-3</v>
      </c>
    </row>
    <row r="29" spans="1:14" ht="13.5" thickTop="1" x14ac:dyDescent="0.2"/>
    <row r="30" spans="1:14" ht="15.75" customHeight="1" x14ac:dyDescent="0.2">
      <c r="B30" s="878" t="s">
        <v>119</v>
      </c>
      <c r="C30" s="878"/>
      <c r="D30" s="878"/>
      <c r="E30" s="878"/>
      <c r="F30" s="878"/>
      <c r="G30" s="878"/>
      <c r="H30" s="878"/>
      <c r="I30" s="878"/>
      <c r="J30" s="878"/>
      <c r="K30" s="878"/>
      <c r="L30" s="878"/>
      <c r="M30" s="878"/>
      <c r="N30" s="878"/>
    </row>
    <row r="31" spans="1:14" ht="18" customHeight="1" x14ac:dyDescent="0.2">
      <c r="A31" s="398"/>
      <c r="B31" s="872" t="s">
        <v>111</v>
      </c>
      <c r="C31" s="872"/>
      <c r="D31" s="872"/>
      <c r="E31" s="872"/>
      <c r="F31" s="872"/>
      <c r="G31" s="872"/>
      <c r="H31" s="872"/>
      <c r="I31" s="872"/>
      <c r="J31" s="872"/>
      <c r="K31" s="872"/>
      <c r="L31" s="872"/>
      <c r="M31" s="872"/>
      <c r="N31" s="872"/>
    </row>
    <row r="32" spans="1:14" ht="28.9" customHeight="1" x14ac:dyDescent="0.2">
      <c r="A32" s="876" t="s">
        <v>17</v>
      </c>
      <c r="B32" s="873" t="s">
        <v>94</v>
      </c>
      <c r="C32" s="874"/>
      <c r="D32" s="874"/>
      <c r="E32" s="874"/>
      <c r="F32" s="874"/>
      <c r="G32" s="351" t="s">
        <v>95</v>
      </c>
      <c r="H32" s="875" t="s">
        <v>247</v>
      </c>
      <c r="I32" s="875"/>
      <c r="J32" s="875"/>
      <c r="K32" s="875"/>
      <c r="L32" s="350"/>
      <c r="M32" s="351" t="s">
        <v>96</v>
      </c>
      <c r="N32" s="352" t="s">
        <v>248</v>
      </c>
    </row>
    <row r="33" spans="1:14" x14ac:dyDescent="0.2">
      <c r="A33" s="876"/>
      <c r="B33" s="400">
        <f>B21</f>
        <v>2009</v>
      </c>
      <c r="C33" s="354">
        <f>B33+1</f>
        <v>2010</v>
      </c>
      <c r="D33" s="354">
        <f>C33+1</f>
        <v>2011</v>
      </c>
      <c r="E33" s="354">
        <f>D33+1</f>
        <v>2012</v>
      </c>
      <c r="F33" s="354">
        <f>E33+1</f>
        <v>2013</v>
      </c>
      <c r="G33" s="354">
        <f>F33</f>
        <v>2013</v>
      </c>
      <c r="H33" s="355" t="str">
        <f>H21</f>
        <v>09-10</v>
      </c>
      <c r="I33" s="355" t="str">
        <f>I21</f>
        <v>10-11</v>
      </c>
      <c r="J33" s="355" t="str">
        <f>J21</f>
        <v>11-12</v>
      </c>
      <c r="K33" s="355" t="str">
        <f>K21</f>
        <v>12-13</v>
      </c>
      <c r="L33" s="356"/>
      <c r="M33" s="356" t="str">
        <f>M21</f>
        <v>09-13</v>
      </c>
      <c r="N33" s="357" t="str">
        <f>N21</f>
        <v>09-13</v>
      </c>
    </row>
    <row r="34" spans="1:14" s="407" customFormat="1" x14ac:dyDescent="0.2">
      <c r="A34" s="401" t="s">
        <v>253</v>
      </c>
      <c r="B34" s="402">
        <v>1.1927919187449203</v>
      </c>
      <c r="C34" s="403">
        <v>1.251618839985899</v>
      </c>
      <c r="D34" s="404">
        <v>1.485867486131154</v>
      </c>
      <c r="E34" s="404">
        <v>1.409512680593805</v>
      </c>
      <c r="F34" s="404">
        <v>1.4063188554772204</v>
      </c>
      <c r="G34" s="405">
        <v>823</v>
      </c>
      <c r="H34" s="403">
        <f t="shared" ref="H34:K40" si="6">C34/B34-1</f>
        <v>4.9318678569584495E-2</v>
      </c>
      <c r="I34" s="403">
        <f t="shared" si="6"/>
        <v>0.18715653572927526</v>
      </c>
      <c r="J34" s="403">
        <f t="shared" si="6"/>
        <v>-5.1387358731537214E-2</v>
      </c>
      <c r="K34" s="403">
        <f t="shared" si="6"/>
        <v>-2.2659073313473499E-3</v>
      </c>
      <c r="L34" s="404"/>
      <c r="M34" s="403">
        <f>F34/B34-1</f>
        <v>0.17901440593006157</v>
      </c>
      <c r="N34" s="406">
        <f t="shared" ref="N34:N40" si="7">((F34/B34)^(1/4))-1</f>
        <v>4.2028933335934271E-2</v>
      </c>
    </row>
    <row r="35" spans="1:14" s="407" customFormat="1" x14ac:dyDescent="0.2">
      <c r="A35" s="401" t="s">
        <v>254</v>
      </c>
      <c r="B35" s="402">
        <v>1.1427665442226751</v>
      </c>
      <c r="C35" s="403">
        <v>1.2686235371853378</v>
      </c>
      <c r="D35" s="404">
        <v>1.3624298144520139</v>
      </c>
      <c r="E35" s="404">
        <v>1.3371287312926945</v>
      </c>
      <c r="F35" s="404">
        <v>1.3862292442408497</v>
      </c>
      <c r="G35" s="405">
        <v>1765</v>
      </c>
      <c r="H35" s="404">
        <f t="shared" si="6"/>
        <v>0.11013359955184221</v>
      </c>
      <c r="I35" s="404">
        <f t="shared" si="6"/>
        <v>7.3943352394991502E-2</v>
      </c>
      <c r="J35" s="404">
        <f t="shared" si="6"/>
        <v>-1.8570558931504166E-2</v>
      </c>
      <c r="K35" s="404">
        <f t="shared" si="6"/>
        <v>3.6720857011790065E-2</v>
      </c>
      <c r="L35" s="404"/>
      <c r="M35" s="404">
        <f>F35/B35-1</f>
        <v>0.21304675154257446</v>
      </c>
      <c r="N35" s="406">
        <f t="shared" si="7"/>
        <v>4.9468444681580737E-2</v>
      </c>
    </row>
    <row r="36" spans="1:14" s="407" customFormat="1" x14ac:dyDescent="0.2">
      <c r="A36" s="401" t="s">
        <v>26</v>
      </c>
      <c r="B36" s="402">
        <v>1.1930521085484171</v>
      </c>
      <c r="C36" s="403">
        <v>1.2206187684139929</v>
      </c>
      <c r="D36" s="404">
        <v>1.3370024573441566</v>
      </c>
      <c r="E36" s="404">
        <v>1.3303737985587853</v>
      </c>
      <c r="F36" s="404">
        <v>1.3636413090200799</v>
      </c>
      <c r="G36" s="405">
        <v>3725</v>
      </c>
      <c r="H36" s="404">
        <f t="shared" si="6"/>
        <v>2.3105998194090649E-2</v>
      </c>
      <c r="I36" s="404">
        <f t="shared" si="6"/>
        <v>9.534810699444396E-2</v>
      </c>
      <c r="J36" s="404">
        <f t="shared" si="6"/>
        <v>-4.9578508617991179E-3</v>
      </c>
      <c r="K36" s="404">
        <f t="shared" si="6"/>
        <v>2.5006137746649726E-2</v>
      </c>
      <c r="L36" s="404"/>
      <c r="M36" s="404">
        <f t="shared" ref="M36:M40" si="8">F36/B36-1</f>
        <v>0.14298554040461653</v>
      </c>
      <c r="N36" s="406">
        <f t="shared" si="7"/>
        <v>3.3975347103157416E-2</v>
      </c>
    </row>
    <row r="37" spans="1:14" s="407" customFormat="1" x14ac:dyDescent="0.2">
      <c r="A37" s="401" t="s">
        <v>27</v>
      </c>
      <c r="B37" s="402">
        <v>1.1455504766450946</v>
      </c>
      <c r="C37" s="403">
        <v>1.1258929847844381</v>
      </c>
      <c r="D37" s="404">
        <v>1.2449736145944812</v>
      </c>
      <c r="E37" s="404">
        <v>1.1889003954623822</v>
      </c>
      <c r="F37" s="404">
        <v>1.2530865951688697</v>
      </c>
      <c r="G37" s="405">
        <v>6774</v>
      </c>
      <c r="H37" s="404">
        <f t="shared" si="6"/>
        <v>-1.7159865288717935E-2</v>
      </c>
      <c r="I37" s="404">
        <f t="shared" si="6"/>
        <v>0.10576549585024919</v>
      </c>
      <c r="J37" s="404">
        <f t="shared" si="6"/>
        <v>-4.5039684756984499E-2</v>
      </c>
      <c r="K37" s="404">
        <f t="shared" si="6"/>
        <v>5.3987869758866047E-2</v>
      </c>
      <c r="L37" s="404"/>
      <c r="M37" s="404">
        <f t="shared" si="8"/>
        <v>9.3872876591793331E-2</v>
      </c>
      <c r="N37" s="406">
        <f t="shared" si="7"/>
        <v>2.2684593491515859E-2</v>
      </c>
    </row>
    <row r="38" spans="1:14" s="407" customFormat="1" x14ac:dyDescent="0.2">
      <c r="A38" s="401" t="s">
        <v>28</v>
      </c>
      <c r="B38" s="402">
        <v>1.083555428662996</v>
      </c>
      <c r="C38" s="403">
        <v>1.1120209782508057</v>
      </c>
      <c r="D38" s="404">
        <v>1.171783565364338</v>
      </c>
      <c r="E38" s="404">
        <v>1.1241314220342484</v>
      </c>
      <c r="F38" s="404">
        <v>1.1886924208702991</v>
      </c>
      <c r="G38" s="405">
        <v>11964</v>
      </c>
      <c r="H38" s="404">
        <f t="shared" si="6"/>
        <v>2.6270506182534126E-2</v>
      </c>
      <c r="I38" s="404">
        <f t="shared" si="6"/>
        <v>5.3742319868405719E-2</v>
      </c>
      <c r="J38" s="404">
        <f t="shared" si="6"/>
        <v>-4.0666335267531495E-2</v>
      </c>
      <c r="K38" s="404">
        <f t="shared" si="6"/>
        <v>5.7431895924784371E-2</v>
      </c>
      <c r="L38" s="404"/>
      <c r="M38" s="404">
        <f t="shared" si="8"/>
        <v>9.7029639117799604E-2</v>
      </c>
      <c r="N38" s="406">
        <f t="shared" si="7"/>
        <v>2.3421627155231883E-2</v>
      </c>
    </row>
    <row r="39" spans="1:14" s="407" customFormat="1" x14ac:dyDescent="0.2">
      <c r="A39" s="408" t="s">
        <v>112</v>
      </c>
      <c r="B39" s="409">
        <v>1.0948373101921349</v>
      </c>
      <c r="C39" s="410">
        <v>1.0837719609900802</v>
      </c>
      <c r="D39" s="411">
        <v>1.1861058302769107</v>
      </c>
      <c r="E39" s="411">
        <v>1.0899386928562964</v>
      </c>
      <c r="F39" s="411">
        <v>1.1675988777112067</v>
      </c>
      <c r="G39" s="412">
        <v>6192</v>
      </c>
      <c r="H39" s="411">
        <f t="shared" si="6"/>
        <v>-1.0106843362976736E-2</v>
      </c>
      <c r="I39" s="411">
        <f t="shared" si="6"/>
        <v>9.4423802211438757E-2</v>
      </c>
      <c r="J39" s="411">
        <f t="shared" si="6"/>
        <v>-8.1078041238666687E-2</v>
      </c>
      <c r="K39" s="411">
        <f t="shared" si="6"/>
        <v>7.1251883581996633E-2</v>
      </c>
      <c r="L39" s="411"/>
      <c r="M39" s="411">
        <f t="shared" si="8"/>
        <v>6.6458794235193519E-2</v>
      </c>
      <c r="N39" s="413">
        <f t="shared" si="7"/>
        <v>1.6215980132681329E-2</v>
      </c>
    </row>
    <row r="40" spans="1:14" ht="13.5" thickBot="1" x14ac:dyDescent="0.25">
      <c r="A40" s="414" t="s">
        <v>99</v>
      </c>
      <c r="B40" s="415">
        <v>1.1192007499156278</v>
      </c>
      <c r="C40" s="416">
        <v>1.1350488932640546</v>
      </c>
      <c r="D40" s="417">
        <v>1.2249563096792215</v>
      </c>
      <c r="E40" s="417">
        <v>1.1713891063991482</v>
      </c>
      <c r="F40" s="417">
        <v>1.2304784658106349</v>
      </c>
      <c r="G40" s="418">
        <f>SUM(G34:G39)</f>
        <v>31243</v>
      </c>
      <c r="H40" s="417">
        <f t="shared" si="6"/>
        <v>1.4160232960549246E-2</v>
      </c>
      <c r="I40" s="417">
        <f t="shared" si="6"/>
        <v>7.9210170547473702E-2</v>
      </c>
      <c r="J40" s="417">
        <f t="shared" si="6"/>
        <v>-4.3729888859547095E-2</v>
      </c>
      <c r="K40" s="417">
        <f t="shared" si="6"/>
        <v>5.0443835518606983E-2</v>
      </c>
      <c r="L40" s="417"/>
      <c r="M40" s="417">
        <f t="shared" si="8"/>
        <v>9.9426055516310008E-2</v>
      </c>
      <c r="N40" s="419">
        <f t="shared" si="7"/>
        <v>2.3980075574187243E-2</v>
      </c>
    </row>
    <row r="41" spans="1:14" ht="13.5" thickTop="1" x14ac:dyDescent="0.2">
      <c r="A41" s="401"/>
      <c r="B41" s="420"/>
      <c r="C41" s="421"/>
      <c r="D41" s="421"/>
      <c r="E41" s="421"/>
      <c r="F41" s="421"/>
      <c r="G41" s="421"/>
      <c r="H41" s="421"/>
      <c r="I41" s="421"/>
      <c r="J41" s="421"/>
      <c r="K41" s="421"/>
      <c r="L41" s="421"/>
      <c r="M41" s="421"/>
      <c r="N41" s="421"/>
    </row>
    <row r="42" spans="1:14" ht="12.75" customHeight="1" x14ac:dyDescent="0.2">
      <c r="A42" s="401"/>
      <c r="B42" s="872" t="s">
        <v>113</v>
      </c>
      <c r="C42" s="872"/>
      <c r="D42" s="872"/>
      <c r="E42" s="872"/>
      <c r="F42" s="872"/>
      <c r="G42" s="872"/>
      <c r="H42" s="872"/>
      <c r="I42" s="872"/>
      <c r="J42" s="872"/>
      <c r="K42" s="872"/>
      <c r="L42" s="872"/>
      <c r="M42" s="872"/>
      <c r="N42" s="872"/>
    </row>
    <row r="43" spans="1:14" s="422" customFormat="1" ht="28.9" customHeight="1" x14ac:dyDescent="0.2">
      <c r="A43" s="876" t="s">
        <v>17</v>
      </c>
      <c r="B43" s="873" t="s">
        <v>94</v>
      </c>
      <c r="C43" s="874"/>
      <c r="D43" s="874"/>
      <c r="E43" s="874"/>
      <c r="F43" s="874"/>
      <c r="G43" s="351" t="s">
        <v>101</v>
      </c>
      <c r="H43" s="875" t="s">
        <v>247</v>
      </c>
      <c r="I43" s="875"/>
      <c r="J43" s="875"/>
      <c r="K43" s="875"/>
      <c r="L43" s="350"/>
      <c r="M43" s="351" t="s">
        <v>96</v>
      </c>
      <c r="N43" s="352" t="s">
        <v>248</v>
      </c>
    </row>
    <row r="44" spans="1:14" x14ac:dyDescent="0.2">
      <c r="A44" s="876"/>
      <c r="B44" s="400">
        <f>B33</f>
        <v>2009</v>
      </c>
      <c r="C44" s="354">
        <f>B44+1</f>
        <v>2010</v>
      </c>
      <c r="D44" s="354">
        <f>C44+1</f>
        <v>2011</v>
      </c>
      <c r="E44" s="354">
        <f>D44+1</f>
        <v>2012</v>
      </c>
      <c r="F44" s="354">
        <f>E44+1</f>
        <v>2013</v>
      </c>
      <c r="G44" s="354">
        <f>F44</f>
        <v>2013</v>
      </c>
      <c r="H44" s="355" t="str">
        <f>H33</f>
        <v>09-10</v>
      </c>
      <c r="I44" s="355" t="str">
        <f>I33</f>
        <v>10-11</v>
      </c>
      <c r="J44" s="355" t="str">
        <f>J33</f>
        <v>11-12</v>
      </c>
      <c r="K44" s="355" t="str">
        <f>K33</f>
        <v>12-13</v>
      </c>
      <c r="L44" s="356"/>
      <c r="M44" s="356" t="str">
        <f>M33</f>
        <v>09-13</v>
      </c>
      <c r="N44" s="357" t="str">
        <f>N33</f>
        <v>09-13</v>
      </c>
    </row>
    <row r="45" spans="1:14" x14ac:dyDescent="0.2">
      <c r="A45" s="401" t="s">
        <v>253</v>
      </c>
      <c r="B45" s="402">
        <v>1.0646110980294783</v>
      </c>
      <c r="C45" s="403">
        <v>1.0898113903765829</v>
      </c>
      <c r="D45" s="404">
        <v>1.3426717898625513</v>
      </c>
      <c r="E45" s="404">
        <v>1.2757273940990899</v>
      </c>
      <c r="F45" s="404">
        <v>1.2567546664994746</v>
      </c>
      <c r="G45" s="423">
        <v>32.50264</v>
      </c>
      <c r="H45" s="403">
        <f t="shared" ref="H45:K51" si="9">C45/B45-1</f>
        <v>2.3670890143592027E-2</v>
      </c>
      <c r="I45" s="403">
        <f t="shared" si="9"/>
        <v>0.23202216614619231</v>
      </c>
      <c r="J45" s="403">
        <f t="shared" si="9"/>
        <v>-4.9859091602955763E-2</v>
      </c>
      <c r="K45" s="403">
        <f t="shared" si="9"/>
        <v>-1.4872086064290913E-2</v>
      </c>
      <c r="L45" s="404"/>
      <c r="M45" s="403">
        <f>F45/B45-1</f>
        <v>0.18048240228346368</v>
      </c>
      <c r="N45" s="406">
        <f t="shared" ref="N45:N51" si="10">((F45/B45)^(1/4))-1</f>
        <v>4.23531407732336E-2</v>
      </c>
    </row>
    <row r="46" spans="1:14" x14ac:dyDescent="0.2">
      <c r="A46" s="401" t="s">
        <v>254</v>
      </c>
      <c r="B46" s="402">
        <v>1.0687610898465139</v>
      </c>
      <c r="C46" s="403">
        <v>1.1786864406834034</v>
      </c>
      <c r="D46" s="404">
        <v>1.251264796621266</v>
      </c>
      <c r="E46" s="404">
        <v>1.1942467874860636</v>
      </c>
      <c r="F46" s="404">
        <v>1.2460931044080634</v>
      </c>
      <c r="G46" s="423">
        <v>70.549182999999999</v>
      </c>
      <c r="H46" s="404">
        <f t="shared" si="9"/>
        <v>0.10285306218686929</v>
      </c>
      <c r="I46" s="404">
        <f t="shared" si="9"/>
        <v>6.1575626420018459E-2</v>
      </c>
      <c r="J46" s="404">
        <f t="shared" si="9"/>
        <v>-4.5568299603062079E-2</v>
      </c>
      <c r="K46" s="404">
        <f t="shared" si="9"/>
        <v>4.3413402878929475E-2</v>
      </c>
      <c r="L46" s="404"/>
      <c r="M46" s="404">
        <f>F46/B46-1</f>
        <v>0.16592297029359138</v>
      </c>
      <c r="N46" s="406">
        <f t="shared" si="10"/>
        <v>3.9124213137576191E-2</v>
      </c>
    </row>
    <row r="47" spans="1:14" x14ac:dyDescent="0.2">
      <c r="A47" s="401" t="s">
        <v>26</v>
      </c>
      <c r="B47" s="402">
        <v>1.1103717996521327</v>
      </c>
      <c r="C47" s="403">
        <v>1.1551538833622792</v>
      </c>
      <c r="D47" s="404">
        <v>1.2323703905518382</v>
      </c>
      <c r="E47" s="404">
        <v>1.2533320174991054</v>
      </c>
      <c r="F47" s="404">
        <v>1.2165922922124337</v>
      </c>
      <c r="G47" s="423">
        <v>121.17933499999999</v>
      </c>
      <c r="H47" s="404">
        <f t="shared" si="9"/>
        <v>4.0330710599977504E-2</v>
      </c>
      <c r="I47" s="404">
        <f t="shared" si="9"/>
        <v>6.6845212834160783E-2</v>
      </c>
      <c r="J47" s="404">
        <f t="shared" si="9"/>
        <v>1.700919391440503E-2</v>
      </c>
      <c r="K47" s="404">
        <f t="shared" si="9"/>
        <v>-2.9313641376514155E-2</v>
      </c>
      <c r="L47" s="404"/>
      <c r="M47" s="404">
        <f t="shared" ref="M47:M51" si="11">F47/B47-1</f>
        <v>9.566209497897793E-2</v>
      </c>
      <c r="N47" s="406">
        <f t="shared" si="10"/>
        <v>2.3102531632707368E-2</v>
      </c>
    </row>
    <row r="48" spans="1:14" x14ac:dyDescent="0.2">
      <c r="A48" s="401" t="s">
        <v>27</v>
      </c>
      <c r="B48" s="402">
        <v>1.0832986822104045</v>
      </c>
      <c r="C48" s="403">
        <v>1.0679799319312928</v>
      </c>
      <c r="D48" s="404">
        <v>1.1803068377868235</v>
      </c>
      <c r="E48" s="404">
        <v>1.1452856926048527</v>
      </c>
      <c r="F48" s="404">
        <v>1.1543419490773277</v>
      </c>
      <c r="G48" s="423">
        <v>167.89568800000001</v>
      </c>
      <c r="H48" s="404">
        <f t="shared" si="9"/>
        <v>-1.4140837176922161E-2</v>
      </c>
      <c r="I48" s="404">
        <f t="shared" si="9"/>
        <v>0.10517698179253543</v>
      </c>
      <c r="J48" s="404">
        <f t="shared" si="9"/>
        <v>-2.9671221127243963E-2</v>
      </c>
      <c r="K48" s="404">
        <f t="shared" si="9"/>
        <v>7.9074212931773413E-3</v>
      </c>
      <c r="L48" s="404"/>
      <c r="M48" s="404">
        <f t="shared" si="11"/>
        <v>6.5580497819829109E-2</v>
      </c>
      <c r="N48" s="406">
        <f t="shared" si="10"/>
        <v>1.6006685915623375E-2</v>
      </c>
    </row>
    <row r="49" spans="1:14" x14ac:dyDescent="0.2">
      <c r="A49" s="401" t="s">
        <v>28</v>
      </c>
      <c r="B49" s="402">
        <v>1.0413160165918156</v>
      </c>
      <c r="C49" s="403">
        <v>1.0939016186452108</v>
      </c>
      <c r="D49" s="404">
        <v>1.0929885244251563</v>
      </c>
      <c r="E49" s="404">
        <v>1.0715037172490991</v>
      </c>
      <c r="F49" s="404">
        <v>1.1044108559546379</v>
      </c>
      <c r="G49" s="423">
        <v>240.37362200000001</v>
      </c>
      <c r="H49" s="404">
        <f t="shared" si="9"/>
        <v>5.0499177209917256E-2</v>
      </c>
      <c r="I49" s="404">
        <f t="shared" si="9"/>
        <v>-8.3471329093143254E-4</v>
      </c>
      <c r="J49" s="404">
        <f t="shared" si="9"/>
        <v>-1.9656937557836485E-2</v>
      </c>
      <c r="K49" s="404">
        <f t="shared" si="9"/>
        <v>3.071117549645308E-2</v>
      </c>
      <c r="L49" s="404"/>
      <c r="M49" s="404">
        <f t="shared" si="11"/>
        <v>6.0591442326344946E-2</v>
      </c>
      <c r="N49" s="406">
        <f t="shared" si="10"/>
        <v>1.481535454922045E-2</v>
      </c>
    </row>
    <row r="50" spans="1:14" x14ac:dyDescent="0.2">
      <c r="A50" s="408" t="s">
        <v>112</v>
      </c>
      <c r="B50" s="409">
        <v>1.0873360734353021</v>
      </c>
      <c r="C50" s="410">
        <v>1.0573207618556943</v>
      </c>
      <c r="D50" s="411">
        <v>1.0870837288873367</v>
      </c>
      <c r="E50" s="411">
        <v>1.041961887899491</v>
      </c>
      <c r="F50" s="411">
        <v>1.072332731697802</v>
      </c>
      <c r="G50" s="424">
        <v>155.37916300000001</v>
      </c>
      <c r="H50" s="411">
        <f t="shared" si="9"/>
        <v>-2.7604447523550069E-2</v>
      </c>
      <c r="I50" s="411">
        <f t="shared" si="9"/>
        <v>2.814942078637106E-2</v>
      </c>
      <c r="J50" s="411">
        <f t="shared" si="9"/>
        <v>-4.15072360930554E-2</v>
      </c>
      <c r="K50" s="411">
        <f t="shared" si="9"/>
        <v>2.91477492133001E-2</v>
      </c>
      <c r="L50" s="411"/>
      <c r="M50" s="411">
        <f t="shared" si="11"/>
        <v>-1.3798256219072158E-2</v>
      </c>
      <c r="N50" s="413">
        <f t="shared" si="10"/>
        <v>-3.4675583383713127E-3</v>
      </c>
    </row>
    <row r="51" spans="1:14" ht="13.5" thickBot="1" x14ac:dyDescent="0.25">
      <c r="A51" s="414" t="s">
        <v>99</v>
      </c>
      <c r="B51" s="415">
        <v>1.0741542507890625</v>
      </c>
      <c r="C51" s="416">
        <v>1.1011018407753312</v>
      </c>
      <c r="D51" s="417">
        <v>1.1527362305479725</v>
      </c>
      <c r="E51" s="417">
        <v>1.1245214827653143</v>
      </c>
      <c r="F51" s="417">
        <v>1.139824387537077</v>
      </c>
      <c r="G51" s="425">
        <f>SUM(G45:G50)</f>
        <v>787.87963100000002</v>
      </c>
      <c r="H51" s="417">
        <f t="shared" si="9"/>
        <v>2.508726280836604E-2</v>
      </c>
      <c r="I51" s="417">
        <f t="shared" si="9"/>
        <v>4.6893382483389034E-2</v>
      </c>
      <c r="J51" s="417">
        <f t="shared" si="9"/>
        <v>-2.4476326010197336E-2</v>
      </c>
      <c r="K51" s="417">
        <f t="shared" si="9"/>
        <v>1.360837032133122E-2</v>
      </c>
      <c r="L51" s="417"/>
      <c r="M51" s="417">
        <f t="shared" si="11"/>
        <v>6.113659811872818E-2</v>
      </c>
      <c r="N51" s="419">
        <f t="shared" si="10"/>
        <v>1.4945736013928901E-2</v>
      </c>
    </row>
    <row r="52" spans="1:14" ht="7.5" customHeight="1" thickTop="1" x14ac:dyDescent="0.2"/>
    <row r="53" spans="1:14" x14ac:dyDescent="0.2">
      <c r="A53" s="780" t="s">
        <v>255</v>
      </c>
    </row>
    <row r="54" spans="1:14" x14ac:dyDescent="0.2">
      <c r="A54" s="780" t="s">
        <v>256</v>
      </c>
    </row>
  </sheetData>
  <mergeCells count="23">
    <mergeCell ref="A43:A44"/>
    <mergeCell ref="B43:F43"/>
    <mergeCell ref="H43:K43"/>
    <mergeCell ref="B30:N30"/>
    <mergeCell ref="B31:N31"/>
    <mergeCell ref="A32:A33"/>
    <mergeCell ref="B32:F32"/>
    <mergeCell ref="H32:K32"/>
    <mergeCell ref="B42:N42"/>
    <mergeCell ref="A20:A21"/>
    <mergeCell ref="B20:F20"/>
    <mergeCell ref="H20:K20"/>
    <mergeCell ref="B1:N1"/>
    <mergeCell ref="B2:N2"/>
    <mergeCell ref="B3:N3"/>
    <mergeCell ref="B4:N4"/>
    <mergeCell ref="B5:N5"/>
    <mergeCell ref="B7:N7"/>
    <mergeCell ref="B8:N8"/>
    <mergeCell ref="A9:A10"/>
    <mergeCell ref="B9:F9"/>
    <mergeCell ref="H9:K9"/>
    <mergeCell ref="B19:N19"/>
  </mergeCells>
  <printOptions horizontalCentered="1" verticalCentered="1"/>
  <pageMargins left="0.25" right="0.25" top="0.25" bottom="0.25" header="0.05" footer="0.05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45</vt:i4>
      </vt:variant>
    </vt:vector>
  </HeadingPairs>
  <TitlesOfParts>
    <vt:vector size="75" baseType="lpstr">
      <vt:lpstr>Summary</vt:lpstr>
      <vt:lpstr>Appendix A</vt:lpstr>
      <vt:lpstr>Appendix B</vt:lpstr>
      <vt:lpstr>Appendix C</vt:lpstr>
      <vt:lpstr>Appendix D.1</vt:lpstr>
      <vt:lpstr>Appendix D.2</vt:lpstr>
      <vt:lpstr>Appendix E.1</vt:lpstr>
      <vt:lpstr>Appendix E.2</vt:lpstr>
      <vt:lpstr>Appendix E.3</vt:lpstr>
      <vt:lpstr>Appendix E.4</vt:lpstr>
      <vt:lpstr>Appendix E.5</vt:lpstr>
      <vt:lpstr>Appendix E.6</vt:lpstr>
      <vt:lpstr>Appendix E.7</vt:lpstr>
      <vt:lpstr>Appendix E.8</vt:lpstr>
      <vt:lpstr>Appendix F.1</vt:lpstr>
      <vt:lpstr>Appendix F.2</vt:lpstr>
      <vt:lpstr>Appendix F.3</vt:lpstr>
      <vt:lpstr>Appendix F.4</vt:lpstr>
      <vt:lpstr>Appendix G</vt:lpstr>
      <vt:lpstr>Appendix H</vt:lpstr>
      <vt:lpstr>Appendix I</vt:lpstr>
      <vt:lpstr>Appendix J</vt:lpstr>
      <vt:lpstr>Appendix JA</vt:lpstr>
      <vt:lpstr>Appendix K p.1</vt:lpstr>
      <vt:lpstr>Appendix K p.2</vt:lpstr>
      <vt:lpstr>Appendix L p.1</vt:lpstr>
      <vt:lpstr>Appendix L p.2</vt:lpstr>
      <vt:lpstr>Appendix OA1 </vt:lpstr>
      <vt:lpstr>Appendix OA2</vt:lpstr>
      <vt:lpstr>Appendix OA p.5 Various Qx Trim</vt:lpstr>
      <vt:lpstr>'Appendix A'!Print_Area</vt:lpstr>
      <vt:lpstr>'Appendix B'!Print_Area</vt:lpstr>
      <vt:lpstr>'Appendix C'!Print_Area</vt:lpstr>
      <vt:lpstr>'Appendix D.1'!Print_Area</vt:lpstr>
      <vt:lpstr>'Appendix D.2'!Print_Area</vt:lpstr>
      <vt:lpstr>'Appendix E.1'!Print_Area</vt:lpstr>
      <vt:lpstr>'Appendix E.2'!Print_Area</vt:lpstr>
      <vt:lpstr>'Appendix E.3'!Print_Area</vt:lpstr>
      <vt:lpstr>'Appendix E.4'!Print_Area</vt:lpstr>
      <vt:lpstr>'Appendix E.5'!Print_Area</vt:lpstr>
      <vt:lpstr>'Appendix E.6'!Print_Area</vt:lpstr>
      <vt:lpstr>'Appendix E.7'!Print_Area</vt:lpstr>
      <vt:lpstr>'Appendix F.1'!Print_Area</vt:lpstr>
      <vt:lpstr>'Appendix F.2'!Print_Area</vt:lpstr>
      <vt:lpstr>'Appendix F.3'!Print_Area</vt:lpstr>
      <vt:lpstr>'Appendix F.4'!Print_Area</vt:lpstr>
      <vt:lpstr>'Appendix G'!Print_Area</vt:lpstr>
      <vt:lpstr>'Appendix H'!Print_Area</vt:lpstr>
      <vt:lpstr>'Appendix I'!Print_Area</vt:lpstr>
      <vt:lpstr>'Appendix J'!Print_Area</vt:lpstr>
      <vt:lpstr>'Appendix JA'!Print_Area</vt:lpstr>
      <vt:lpstr>'Appendix K p.1'!Print_Area</vt:lpstr>
      <vt:lpstr>'Appendix K p.2'!Print_Area</vt:lpstr>
      <vt:lpstr>'Appendix L p.1'!Print_Area</vt:lpstr>
      <vt:lpstr>'Appendix L p.2'!Print_Area</vt:lpstr>
      <vt:lpstr>'Appendix OA p.5 Various Qx Trim'!Print_Area</vt:lpstr>
      <vt:lpstr>'Appendix OA1 '!Print_Area</vt:lpstr>
      <vt:lpstr>'Appendix OA2'!Print_Area</vt:lpstr>
      <vt:lpstr>'Appendix A'!Print_Titles</vt:lpstr>
      <vt:lpstr>'Appendix B'!Print_Titles</vt:lpstr>
      <vt:lpstr>'Appendix C'!Print_Titles</vt:lpstr>
      <vt:lpstr>'Appendix E.1'!Print_Titles</vt:lpstr>
      <vt:lpstr>'Appendix E.2'!Print_Titles</vt:lpstr>
      <vt:lpstr>'Appendix E.3'!Print_Titles</vt:lpstr>
      <vt:lpstr>'Appendix E.4'!Print_Titles</vt:lpstr>
      <vt:lpstr>'Appendix E.5'!Print_Titles</vt:lpstr>
      <vt:lpstr>'Appendix E.6'!Print_Titles</vt:lpstr>
      <vt:lpstr>'Appendix E.7'!Print_Titles</vt:lpstr>
      <vt:lpstr>'Appendix E.8'!Print_Titles</vt:lpstr>
      <vt:lpstr>'Appendix G'!Print_Titles</vt:lpstr>
      <vt:lpstr>'Appendix I'!Print_Titles</vt:lpstr>
      <vt:lpstr>'Appendix K p.1'!Print_Titles</vt:lpstr>
      <vt:lpstr>'Appendix L p.1'!Print_Titles</vt:lpstr>
      <vt:lpstr>'Appendix L p.2'!Print_Titles</vt:lpstr>
      <vt:lpstr>'Appendix OA p.5 Various Qx Trim'!Print_Titles</vt:lpstr>
    </vt:vector>
  </TitlesOfParts>
  <Company>State Farm Insurance Companies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Administrator</cp:lastModifiedBy>
  <cp:lastPrinted>2017-09-29T19:47:25Z</cp:lastPrinted>
  <dcterms:created xsi:type="dcterms:W3CDTF">2017-09-25T15:47:53Z</dcterms:created>
  <dcterms:modified xsi:type="dcterms:W3CDTF">2017-09-29T19:58:17Z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